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1.xml" ContentType="application/vnd.openxmlformats-officedocument.spreadsheetml.comments+xml"/>
  <Override PartName="/xl/drawings/drawing8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TR\"/>
    </mc:Choice>
  </mc:AlternateContent>
  <xr:revisionPtr revIDLastSave="0" documentId="8_{BB8230D7-4951-4A4E-AF9D-3790FB017D73}" xr6:coauthVersionLast="47" xr6:coauthVersionMax="47" xr10:uidLastSave="{00000000-0000-0000-0000-000000000000}"/>
  <bookViews>
    <workbookView xWindow="780" yWindow="780" windowWidth="15375" windowHeight="7875" activeTab="1" xr2:uid="{00000000-000D-0000-FFFF-FFFF00000000}"/>
  </bookViews>
  <sheets>
    <sheet name="Memória" sheetId="5" r:id="rId1"/>
    <sheet name="Composição-O" sheetId="1" r:id="rId2"/>
    <sheet name="Composição - D" sheetId="10" r:id="rId3"/>
    <sheet name="Cotação Mercado" sheetId="6" r:id="rId4"/>
    <sheet name="PO-O" sheetId="4" r:id="rId5"/>
    <sheet name="PO-D" sheetId="9" r:id="rId6"/>
    <sheet name="BDI - O" sheetId="7" r:id="rId7"/>
    <sheet name="BDI - D" sheetId="8" r:id="rId8"/>
  </sheets>
  <definedNames>
    <definedName name="_xlnm.Print_Area" localSheetId="7">'BDI - D'!$B$2:$I$44</definedName>
    <definedName name="_xlnm.Print_Area" localSheetId="6">'BDI - O'!$B$2:$I$44</definedName>
    <definedName name="_xlnm.Print_Area" localSheetId="1">'Composição-O'!$A$1:$I$46</definedName>
    <definedName name="_xlnm.Print_Area" localSheetId="3">'Cotação Mercado'!$B$1:$I$17</definedName>
    <definedName name="_xlnm.Print_Area" localSheetId="0">Memória!$A$1:$F$33</definedName>
    <definedName name="_xlnm.Print_Area" localSheetId="5">'PO-D'!$A$1:$J$23</definedName>
    <definedName name="_xlnm.Print_Area" localSheetId="4">'PO-O'!$A$1:$J$22</definedName>
    <definedName name="_xlnm.Print_Titles" localSheetId="2">'Composição - D'!$1:$15</definedName>
    <definedName name="_xlnm.Print_Titles" localSheetId="1">'Composição-O'!$1:$15</definedName>
    <definedName name="_xlnm.Print_Titles" localSheetId="5">'PO-D'!$1:$19</definedName>
    <definedName name="_xlnm.Print_Titles" localSheetId="4">'PO-O'!$1:$18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" l="1"/>
  <c r="D32" i="10"/>
  <c r="H21" i="9"/>
  <c r="I21" i="9" s="1"/>
  <c r="H20" i="9"/>
  <c r="I20" i="9" s="1"/>
  <c r="B32" i="10"/>
  <c r="G21" i="9"/>
  <c r="D21" i="9"/>
  <c r="G20" i="9"/>
  <c r="J20" i="9" l="1"/>
  <c r="J21" i="9"/>
  <c r="I30" i="8"/>
  <c r="I23" i="8"/>
  <c r="I19" i="8"/>
  <c r="I15" i="8"/>
  <c r="I30" i="7"/>
  <c r="I23" i="7"/>
  <c r="I19" i="7"/>
  <c r="I15" i="7"/>
  <c r="J22" i="9" l="1"/>
  <c r="I42" i="8"/>
  <c r="I42" i="7"/>
  <c r="I13" i="6"/>
  <c r="H20" i="4"/>
  <c r="I20" i="4" s="1"/>
  <c r="I19" i="4"/>
  <c r="D20" i="4"/>
  <c r="C20" i="4"/>
  <c r="D32" i="1"/>
  <c r="B32" i="1"/>
  <c r="C32" i="1"/>
  <c r="G20" i="4" l="1"/>
  <c r="J20" i="4" s="1"/>
  <c r="G19" i="4"/>
  <c r="J19" i="4" s="1"/>
  <c r="J21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I11" authorId="0" shapeId="0" xr:uid="{656FA0EC-8832-41B1-9756-761988465E03}">
      <text>
        <r>
          <rPr>
            <b/>
            <sz val="9"/>
            <color indexed="81"/>
            <rFont val="Segoe UI"/>
            <family val="2"/>
          </rPr>
          <t>USER:</t>
        </r>
        <r>
          <rPr>
            <sz val="9"/>
            <color indexed="81"/>
            <rFont val="Segoe UI"/>
            <family val="2"/>
          </rPr>
          <t xml:space="preserve">
FOI CONSIDERADO STE PERCENTUAL, CONSIDERANDO EXISTIR O ITEM UR NO ORÇAMENTO, E QUE O MESMO SERÁ FISCALIZADO PELO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I11" authorId="0" shapeId="0" xr:uid="{1E7691D3-09BA-4E35-9695-991C09020653}">
      <text>
        <r>
          <rPr>
            <b/>
            <sz val="9"/>
            <color indexed="81"/>
            <rFont val="Segoe UI"/>
            <family val="2"/>
          </rPr>
          <t>USER:</t>
        </r>
        <r>
          <rPr>
            <sz val="9"/>
            <color indexed="81"/>
            <rFont val="Segoe UI"/>
            <family val="2"/>
          </rPr>
          <t xml:space="preserve">
FOI CONSIDERADO STE PERCENTUAL, CONSIDERANDO EXISTIR O ITEM UR NO ORÇAMENTO, E QUE O MESMO SERÁ FISCALIZADO PELO </t>
        </r>
      </text>
    </comment>
  </commentList>
</comments>
</file>

<file path=xl/sharedStrings.xml><?xml version="1.0" encoding="utf-8"?>
<sst xmlns="http://schemas.openxmlformats.org/spreadsheetml/2006/main" count="376" uniqueCount="150">
  <si>
    <t>1.2</t>
  </si>
  <si>
    <t>PERCENTUAL</t>
  </si>
  <si>
    <t>Item</t>
  </si>
  <si>
    <t>Código</t>
  </si>
  <si>
    <t>Descrição</t>
  </si>
  <si>
    <t>Custo Hora</t>
  </si>
  <si>
    <t>1.1</t>
  </si>
  <si>
    <t>19.010.0025-2</t>
  </si>
  <si>
    <t>CUSTO HORARIO CORRIDO DE UTILIZACAO DE EQUIPAMENTO COMBINADODE JATO D'AGUA A ALTA PRESSAO COM SUCCAO POR ACAO DE VACUO(VACUO SEWER-JET),COM CAPACIDADE MINIMA DE ARMAZENAGEM DE 6,00M3 DE MATERIAL NO TANQUE,MANGUEIRAS DE CAPTACAO DE 4",PARALIMPEZA DE ESGOTAMENTO SANITARIO,INCLUSIVE EQUIPE DE OPERACAO,ABASTECIMENTO D'AGUA E TRANSPORTE DO MATERIAL REMOVIDO</t>
  </si>
  <si>
    <t>Unid</t>
  </si>
  <si>
    <t>Quant.</t>
  </si>
  <si>
    <t>H</t>
  </si>
  <si>
    <t>QUANTIDADE</t>
  </si>
  <si>
    <t>PRECO</t>
  </si>
  <si>
    <t>TOTAL</t>
  </si>
  <si>
    <t>CUSTO HORARIO CORRIDO DE UTILIZACAO DE EQUIPAMENTO COMBINADO DE JATO D'AGUA A ALTA PRESSAO COM SUCCAO POR ACAO DE VACUO (VACUO SEWER-JET),COM CAPACIDADE MINIMA DE ARMAZENAGEM DE 6,00 M3 DE MATERIAL NO TANQUE,MANGUEIRAS DE CAPTACAO DE 4",PARA LIMPEZA DE ESGOTAMENTO SANITARIO,INCLUSIVE EQUIPE DE OPERACAO,ABASTECIMENTO D'AGUA E TRANSPORTE DO MATERIAL REMOVIDO</t>
  </si>
  <si>
    <t>00218</t>
  </si>
  <si>
    <t>OLEO DIESEL COMBUSTIVEL COMUM, NA BOMBA</t>
  </si>
  <si>
    <t>L</t>
  </si>
  <si>
    <t>00220</t>
  </si>
  <si>
    <t>OLEO LUBRIFICANTE MINERAL MULTIVISCOSO, CLASSIFICACAO API CG-4, GRAU SAE 20W-40</t>
  </si>
  <si>
    <t>00222</t>
  </si>
  <si>
    <t>GRAXA COMUM P/LUBRIFICACAO DE CHASSIS, EM TAMBORES DE 170KG</t>
  </si>
  <si>
    <t>KG</t>
  </si>
  <si>
    <t>01940</t>
  </si>
  <si>
    <t>SALARIO MINIMO MENSAL</t>
  </si>
  <si>
    <t>MES</t>
  </si>
  <si>
    <t>01969</t>
  </si>
  <si>
    <t>MAO-DE-OBRA DE OPERADOR DE MAQUINAS AUX. (COMPRESSOR, ROLO COMPACTADOR LEVE...), INCLUSIVE ENCARGOS SOCIAIS</t>
  </si>
  <si>
    <t>01970</t>
  </si>
  <si>
    <t>MAO-DE-OBRA DE OPERADOR DE MAQUINA (TRATOR, ETC), INCLUSIVE ENCARGOS SOCIAIS</t>
  </si>
  <si>
    <t>01981</t>
  </si>
  <si>
    <t>MAO-DE-OBRA DE MOTORISTA DE CAMINHAO E CARRETA, INCLUSIVE ENCARGOS SOCIAIS</t>
  </si>
  <si>
    <t>03549</t>
  </si>
  <si>
    <t>VACUO SEWER-JET, COMPOSTO DE CHASSIS NO TOCO EQUIP.COMB.JATO D`AGUA ALTA PRES.C/VACUO, CAPTAC.MIN.ARMAZ.6,00M3,MANG.4"</t>
  </si>
  <si>
    <t>UN</t>
  </si>
  <si>
    <t>14919</t>
  </si>
  <si>
    <t>CONJUNTO DE 6 PNEUS RADIAIS, 275/80R22.5</t>
  </si>
  <si>
    <t>Cotação</t>
  </si>
  <si>
    <t>EMOP</t>
  </si>
  <si>
    <t>Quant. Equipamentos x horas / dia</t>
  </si>
  <si>
    <t>1,00 x 8,00 h  = 8,00h</t>
  </si>
  <si>
    <t>Horas  / Dia x Dias da Semana</t>
  </si>
  <si>
    <t>8,00h x 5,00d = 40,00h</t>
  </si>
  <si>
    <t>40,00h x 5,00 = 200,00h</t>
  </si>
  <si>
    <t>Horas Por semana x Semana / Mês</t>
  </si>
  <si>
    <t>Horas / Mês x Meses / Ano</t>
  </si>
  <si>
    <t>200,00h x 12 = 2.400,00h</t>
  </si>
  <si>
    <t>PMSPA - 1</t>
  </si>
  <si>
    <t>MEMÓRIA DE CALCULO</t>
  </si>
  <si>
    <t>Unid.</t>
  </si>
  <si>
    <t>EQUIPAMENTO COMBINADO DE JATO D´ÀGUA MODELO VÁCUO ALTA PRESSÃO, COM TANQUE COM FORMATO CILÍNDRICO E TAMPOS ABAULADOS, COM CAPACIDADE DE 9.000 LITROS, DIVIDINDO EM DOIS COMPARTILHAMENTOS SENDO 4.000 LITROS NA PARTE DIANTEIRA DESTINADO AO ARMAZENAMENTO DE ÀGUA DE HIDROJATEAMENTO E 5.000 LITROS NA PARTE TRASEIRA DESTINADOS AOS DETRITOS COLATADOS POR VÁCUO, CONSTRUÍDOS EM CHAPA DE AÇO CARBONO DE ESPESSURA 3/16" (4,76MM) E REFORCADO EXTERNAMENTE COM CINTAS DE VIGA "U" DOBRADA DE CHAPA DE 1/8" (3,17MM)</t>
  </si>
  <si>
    <t>I0 - 09/2022</t>
  </si>
  <si>
    <t>Cat. Insumo - EMOP / Mercado</t>
  </si>
  <si>
    <t>Mês</t>
  </si>
  <si>
    <t>Hs Mês</t>
  </si>
  <si>
    <t>Hs. Ano</t>
  </si>
  <si>
    <t>PMSPA 0001</t>
  </si>
  <si>
    <t xml:space="preserve">TOTAL </t>
  </si>
  <si>
    <t>Cat. Red - EMOP / Mercado</t>
  </si>
  <si>
    <t>Insumo</t>
  </si>
  <si>
    <t>00001</t>
  </si>
  <si>
    <t>Empresa</t>
  </si>
  <si>
    <t>CNPJ</t>
  </si>
  <si>
    <t>Endereço</t>
  </si>
  <si>
    <t>Contato</t>
  </si>
  <si>
    <t>R$</t>
  </si>
  <si>
    <t>Mil Fossas LTDA</t>
  </si>
  <si>
    <t>02.156.382/0001-72</t>
  </si>
  <si>
    <t>Tv. Cesarina L. Motta, Nº 16, Bairro Baixo Grande - CEP 28953-337 - São Pedro da Aldeia - RJ</t>
  </si>
  <si>
    <t xml:space="preserve">22 2623-2373 </t>
  </si>
  <si>
    <t>Email</t>
  </si>
  <si>
    <t>milfossas@hotmail.com</t>
  </si>
  <si>
    <t>A3 Terraplanagem e Engenharia</t>
  </si>
  <si>
    <t>05.326.068/0001-89</t>
  </si>
  <si>
    <t>R. Antônio de Marchi, 100, Jundiaí - São Paulo</t>
  </si>
  <si>
    <t>11 4582-8222</t>
  </si>
  <si>
    <t>licitacoes@a3eng.com.br</t>
  </si>
  <si>
    <t>responsável</t>
  </si>
  <si>
    <t>Bruno</t>
  </si>
  <si>
    <t>08.705.901/0001-90</t>
  </si>
  <si>
    <t>Rod. BR 101 Km 206 Nº. 229 0 Loja - Bairro Industrial em Casemirio de Abreu</t>
  </si>
  <si>
    <t>22 99248 4830</t>
  </si>
  <si>
    <t>krofman@yahoo.com.br</t>
  </si>
  <si>
    <t>Creuza Boy Otz Magalhães</t>
  </si>
  <si>
    <t>Ademil Novaes</t>
  </si>
  <si>
    <t>DT. Cot.</t>
  </si>
  <si>
    <t>R$ Médio</t>
  </si>
  <si>
    <t>Insumo 0001</t>
  </si>
  <si>
    <t>Unid H</t>
  </si>
  <si>
    <t>CUSTO HORARIO CORRIDO DE UTILIZACAO DE EQUIPAMENTO COMBINADODE JATO D'AGUA A ALTA PRESSAO COM SUCCAO POR ACAO DE VACUO (VACUO SEWER-JET), COM CAPACIDADE MINIMA DE ARMAZENAGEM DE 6,00M3 DE MATERIAL NO TANQUE, MANGUEIRAS DE CAPTACAO DE 4", PARA LIMPEZA DE ESGOTAMENTO SANITARIO, INCLUSIVE EQUIPE DE OPERACAO, ABASTECIMENTO D'AGUA E TRANSPORTE DO MATERIAL REMOVIDO</t>
  </si>
  <si>
    <t>CUSTO HORÁRIO DE UTILIZAÇÃO DE EQUIPAMENTOEQUIPAMENTO COMBINADO DE JATO D´ÀGUA MODELO VÁCUO ALTA PRESSÃO, COM TANQUE COM FORMATO CILÍNDRICO E TAMPOS ABAULADOS, COM CAPACIDADE DE 9.000 LITROS, DIVIDINDO EM DOIS COMPARTILHAMENTOS SENDO 4.000 LITROS NA PARTE DIANTEIRA DESTINADO AO ARMAZENAMENTO DE ÀGUA DE HIDROJATEAMENTO E 5.000 LITROS NA PARTE TRASEIRA DESTINADOS AOS DETRITOS COLATADOS POR VÁCUO, CONSTRUÍDOS EM CHAPA DE AÇO CARBONO DE ESPESSURA 3/16" (4,76MM) E REFORCADO EXTERNAMENTE COM CINTAS DE VIGA "U" DOBRADA DE CHAPA DE 1/8" (3,17MM) ,INCLUSIVE EQUIPE DE OPERACAO,ABASTECIMENTO D'AGUA E TRANSPORTE DO MATERIAL REMOVIDO - Detalhes das especificações no termo de referência</t>
  </si>
  <si>
    <t>Obs *: Final do código "-5" indica alteração de item no código original</t>
  </si>
  <si>
    <t>19.010.0025-5*</t>
  </si>
  <si>
    <t>**0001</t>
  </si>
  <si>
    <t>Obs **: Valor retirado pela cotação mercadológica a qual considera o custo hora em funcionamento com operadores</t>
  </si>
  <si>
    <t>Cotação de Mecado para Refereência ao insumo 0001* da composição PMSPA-1 com código 19.010.0025-5*</t>
  </si>
  <si>
    <r>
      <rPr>
        <b/>
        <sz val="16"/>
        <color rgb="FF0070C0"/>
        <rFont val="Arial"/>
        <family val="2"/>
      </rPr>
      <t xml:space="preserve">COMPOSIÇÃO DO B.D.I  - </t>
    </r>
    <r>
      <rPr>
        <b/>
        <sz val="12"/>
        <color rgb="FF0070C0"/>
        <rFont val="Arial"/>
        <family val="2"/>
      </rPr>
      <t xml:space="preserve"> </t>
    </r>
    <r>
      <rPr>
        <b/>
        <u/>
        <sz val="18"/>
        <color indexed="10"/>
        <rFont val="Arial"/>
        <family val="2"/>
      </rPr>
      <t>ONERADO</t>
    </r>
    <r>
      <rPr>
        <b/>
        <sz val="12"/>
        <color rgb="FF0070C0"/>
        <rFont val="Arial"/>
        <family val="2"/>
      </rPr>
      <t xml:space="preserve"> - Lei 12.844/13</t>
    </r>
  </si>
  <si>
    <t>X . Taxa representativa das DESPESAS INDIRETAS, exceto tributos e despesas financeiras</t>
  </si>
  <si>
    <t>TIPO</t>
  </si>
  <si>
    <r>
      <t xml:space="preserve">ALÍQUOTA </t>
    </r>
    <r>
      <rPr>
        <b/>
        <sz val="10"/>
        <rFont val="Arial"/>
        <family val="2"/>
      </rPr>
      <t>(%)</t>
    </r>
  </si>
  <si>
    <r>
      <rPr>
        <b/>
        <sz val="10"/>
        <rFont val="Arial"/>
        <family val="2"/>
      </rPr>
      <t>X.1</t>
    </r>
    <r>
      <rPr>
        <sz val="10"/>
        <rFont val="Arial"/>
        <family val="2"/>
      </rPr>
      <t xml:space="preserve"> - </t>
    </r>
    <r>
      <rPr>
        <b/>
        <sz val="10"/>
        <rFont val="Arial"/>
        <family val="2"/>
      </rPr>
      <t>Administração Central</t>
    </r>
    <r>
      <rPr>
        <sz val="10"/>
        <rFont val="Arial"/>
        <family val="2"/>
      </rPr>
      <t xml:space="preserve"> - "Foi considerada a inclusão do item Administração Local no orçamento, para complemento da Administração Central".</t>
    </r>
  </si>
  <si>
    <r>
      <rPr>
        <b/>
        <sz val="10"/>
        <rFont val="Arial"/>
        <family val="2"/>
      </rPr>
      <t>X.2</t>
    </r>
    <r>
      <rPr>
        <sz val="10"/>
        <rFont val="Arial"/>
        <family val="2"/>
      </rPr>
      <t xml:space="preserve"> - </t>
    </r>
    <r>
      <rPr>
        <b/>
        <sz val="10"/>
        <rFont val="Arial"/>
        <family val="2"/>
      </rPr>
      <t>Seguro e Garantia</t>
    </r>
    <r>
      <rPr>
        <sz val="10"/>
        <rFont val="Arial"/>
        <family val="2"/>
      </rPr>
      <t xml:space="preserve"> - "Foi considerada esta alíquota, pela exigência da Apólice Seguro e Garantia no edital".</t>
    </r>
  </si>
  <si>
    <r>
      <rPr>
        <b/>
        <sz val="10"/>
        <rFont val="Arial"/>
        <family val="2"/>
      </rPr>
      <t>X.3</t>
    </r>
    <r>
      <rPr>
        <sz val="10"/>
        <rFont val="Arial"/>
        <family val="2"/>
      </rPr>
      <t xml:space="preserve"> - </t>
    </r>
    <r>
      <rPr>
        <b/>
        <sz val="10"/>
        <rFont val="Arial"/>
        <family val="2"/>
      </rPr>
      <t>Risco e Imprevistos</t>
    </r>
  </si>
  <si>
    <t>X.3 - Mobilização e Desmobilização</t>
  </si>
  <si>
    <t>X =</t>
  </si>
  <si>
    <t>Y . Taxa representativa das DESPESAS FINANCEIRAS</t>
  </si>
  <si>
    <r>
      <rPr>
        <b/>
        <sz val="10"/>
        <rFont val="Arial"/>
        <family val="2"/>
      </rPr>
      <t>Y.1</t>
    </r>
    <r>
      <rPr>
        <sz val="10"/>
        <rFont val="Arial"/>
        <family val="2"/>
      </rPr>
      <t xml:space="preserve"> - </t>
    </r>
    <r>
      <rPr>
        <b/>
        <sz val="10"/>
        <rFont val="Arial"/>
        <family val="2"/>
      </rPr>
      <t>Despesas Financeiras</t>
    </r>
    <r>
      <rPr>
        <sz val="10"/>
        <rFont val="Arial"/>
        <family val="2"/>
      </rPr>
      <t xml:space="preserve"> - "Foi considerada a média do último ano da Taxa Seliac como patamar de definição".</t>
    </r>
  </si>
  <si>
    <t>Y =</t>
  </si>
  <si>
    <t>Z . Taxa representativa do LUCRO</t>
  </si>
  <si>
    <r>
      <rPr>
        <b/>
        <sz val="10"/>
        <rFont val="Arial"/>
        <family val="2"/>
      </rPr>
      <t>Z.1</t>
    </r>
    <r>
      <rPr>
        <sz val="10"/>
        <rFont val="Arial"/>
        <family val="2"/>
      </rPr>
      <t xml:space="preserve"> - </t>
    </r>
    <r>
      <rPr>
        <b/>
        <sz val="10"/>
        <rFont val="Arial"/>
        <family val="2"/>
      </rPr>
      <t>Lucro Presumido</t>
    </r>
  </si>
  <si>
    <t>Z =</t>
  </si>
  <si>
    <t>I . Taxa representativa da incidência dos TRIBUTOS ( sobre o FATURAMENTO da empresa )</t>
  </si>
  <si>
    <r>
      <rPr>
        <b/>
        <sz val="10"/>
        <rFont val="Arial"/>
        <family val="2"/>
      </rPr>
      <t>I.1</t>
    </r>
    <r>
      <rPr>
        <sz val="10"/>
        <rFont val="Arial"/>
        <family val="2"/>
      </rPr>
      <t xml:space="preserve"> - </t>
    </r>
    <r>
      <rPr>
        <b/>
        <sz val="10"/>
        <rFont val="Arial"/>
        <family val="2"/>
      </rPr>
      <t>ISSQN</t>
    </r>
    <r>
      <rPr>
        <sz val="10"/>
        <rFont val="Arial"/>
        <family val="2"/>
      </rPr>
      <t xml:space="preserve"> - </t>
    </r>
    <r>
      <rPr>
        <b/>
        <sz val="10"/>
        <rFont val="Arial"/>
        <family val="2"/>
      </rPr>
      <t>Imposto Sobre Serviços de Qualquer Natureza</t>
    </r>
    <r>
      <rPr>
        <sz val="10"/>
        <rFont val="Arial"/>
        <family val="2"/>
      </rPr>
      <t xml:space="preserve"> - Municipal</t>
    </r>
  </si>
  <si>
    <r>
      <rPr>
        <b/>
        <sz val="10"/>
        <rFont val="Arial"/>
        <family val="2"/>
      </rPr>
      <t>I.2</t>
    </r>
    <r>
      <rPr>
        <sz val="10"/>
        <rFont val="Arial"/>
        <family val="2"/>
      </rPr>
      <t xml:space="preserve"> - </t>
    </r>
    <r>
      <rPr>
        <b/>
        <sz val="10"/>
        <rFont val="Arial"/>
        <family val="2"/>
      </rPr>
      <t>COFINS</t>
    </r>
    <r>
      <rPr>
        <sz val="10"/>
        <rFont val="Arial"/>
        <family val="2"/>
      </rPr>
      <t xml:space="preserve"> - </t>
    </r>
    <r>
      <rPr>
        <b/>
        <sz val="10"/>
        <rFont val="Arial"/>
        <family val="2"/>
      </rPr>
      <t>Contribuição para o Financiamento da Seguridade Social</t>
    </r>
    <r>
      <rPr>
        <sz val="10"/>
        <rFont val="Arial"/>
        <family val="2"/>
      </rPr>
      <t xml:space="preserve"> - Federal - (Lei Nº 12.375/2010) Acordão Nº 2622/2013</t>
    </r>
  </si>
  <si>
    <r>
      <rPr>
        <b/>
        <sz val="10"/>
        <rFont val="Arial"/>
        <family val="2"/>
      </rPr>
      <t>I.3</t>
    </r>
    <r>
      <rPr>
        <sz val="10"/>
        <rFont val="Arial"/>
        <family val="2"/>
      </rPr>
      <t xml:space="preserve"> - </t>
    </r>
    <r>
      <rPr>
        <b/>
        <sz val="10"/>
        <rFont val="Arial"/>
        <family val="2"/>
      </rPr>
      <t>PIS</t>
    </r>
    <r>
      <rPr>
        <sz val="10"/>
        <rFont val="Arial"/>
        <family val="2"/>
      </rPr>
      <t xml:space="preserve"> - </t>
    </r>
    <r>
      <rPr>
        <b/>
        <sz val="10"/>
        <rFont val="Arial"/>
        <family val="2"/>
      </rPr>
      <t>Programa de Integração Social</t>
    </r>
    <r>
      <rPr>
        <sz val="10"/>
        <rFont val="Arial"/>
        <family val="2"/>
      </rPr>
      <t xml:space="preserve"> - Federal - (Lei Nº 12.375/2010) Acordão Nº 2622/2013</t>
    </r>
  </si>
  <si>
    <r>
      <rPr>
        <b/>
        <sz val="10"/>
        <rFont val="Arial"/>
        <family val="2"/>
      </rPr>
      <t>I.4</t>
    </r>
    <r>
      <rPr>
        <sz val="10"/>
        <rFont val="Arial"/>
        <family val="2"/>
      </rPr>
      <t xml:space="preserve"> - </t>
    </r>
    <r>
      <rPr>
        <b/>
        <sz val="10"/>
        <rFont val="Arial"/>
        <family val="2"/>
      </rPr>
      <t>CPRB</t>
    </r>
    <r>
      <rPr>
        <sz val="10"/>
        <rFont val="Arial"/>
        <family val="2"/>
      </rPr>
      <t xml:space="preserve"> - </t>
    </r>
    <r>
      <rPr>
        <b/>
        <sz val="10"/>
        <rFont val="Arial"/>
        <family val="2"/>
      </rPr>
      <t>Contribuição Previdenciária sobre Receita Bruta</t>
    </r>
    <r>
      <rPr>
        <sz val="10"/>
        <rFont val="Arial"/>
        <family val="2"/>
      </rPr>
      <t xml:space="preserve"> - Federal - Lei Nº 13.161 de 31 de agosto de 2015</t>
    </r>
  </si>
  <si>
    <t>I =</t>
  </si>
  <si>
    <t>Benefício e Despesas Indiretas (B.D.I.)</t>
  </si>
  <si>
    <t>B.D.I.  =</t>
  </si>
  <si>
    <r>
      <t>ç</t>
    </r>
    <r>
      <rPr>
        <sz val="8"/>
        <rFont val="Arial"/>
        <family val="2"/>
      </rPr>
      <t xml:space="preserve"> </t>
    </r>
    <r>
      <rPr>
        <sz val="10"/>
        <rFont val="Calibri"/>
        <family val="2"/>
        <scheme val="minor"/>
      </rPr>
      <t xml:space="preserve"> </t>
    </r>
    <r>
      <rPr>
        <b/>
        <sz val="10"/>
        <rFont val="Arial"/>
        <family val="2"/>
      </rPr>
      <t>Fórmula do BDI</t>
    </r>
  </si>
  <si>
    <r>
      <t xml:space="preserve">X </t>
    </r>
    <r>
      <rPr>
        <sz val="11"/>
        <rFont val="Arial"/>
        <family val="2"/>
      </rPr>
      <t xml:space="preserve">é a Taxa somatória das </t>
    </r>
    <r>
      <rPr>
        <b/>
        <sz val="11"/>
        <rFont val="Arial"/>
        <family val="2"/>
      </rPr>
      <t>DESPESAS INDIRETAS</t>
    </r>
    <r>
      <rPr>
        <sz val="11"/>
        <rFont val="Arial"/>
        <family val="2"/>
      </rPr>
      <t>, exceto tributos e despesas financeiras;</t>
    </r>
  </si>
  <si>
    <r>
      <t xml:space="preserve">Y </t>
    </r>
    <r>
      <rPr>
        <sz val="11"/>
        <rFont val="Arial"/>
        <family val="2"/>
      </rPr>
      <t xml:space="preserve">é a Taxa representativa das </t>
    </r>
    <r>
      <rPr>
        <b/>
        <sz val="11"/>
        <rFont val="Arial"/>
        <family val="2"/>
      </rPr>
      <t>DESPESAS FINANCEIRAS</t>
    </r>
    <r>
      <rPr>
        <sz val="11"/>
        <rFont val="Arial"/>
        <family val="2"/>
      </rPr>
      <t>;</t>
    </r>
  </si>
  <si>
    <r>
      <t xml:space="preserve">Z </t>
    </r>
    <r>
      <rPr>
        <sz val="11"/>
        <rFont val="Arial"/>
        <family val="2"/>
      </rPr>
      <t xml:space="preserve">é a Taxa representativa do </t>
    </r>
    <r>
      <rPr>
        <b/>
        <sz val="11"/>
        <rFont val="Arial"/>
        <family val="2"/>
      </rPr>
      <t>LUCRO</t>
    </r>
    <r>
      <rPr>
        <sz val="11"/>
        <rFont val="Arial"/>
        <family val="2"/>
      </rPr>
      <t>;</t>
    </r>
  </si>
  <si>
    <r>
      <t xml:space="preserve">I </t>
    </r>
    <r>
      <rPr>
        <sz val="11"/>
        <rFont val="Arial"/>
        <family val="2"/>
      </rPr>
      <t xml:space="preserve">é a Taxa representativa dos </t>
    </r>
    <r>
      <rPr>
        <b/>
        <sz val="11"/>
        <rFont val="Arial"/>
        <family val="2"/>
      </rPr>
      <t>IMPOSTOS</t>
    </r>
    <r>
      <rPr>
        <sz val="11"/>
        <rFont val="Arial"/>
        <family val="2"/>
      </rPr>
      <t>.</t>
    </r>
  </si>
  <si>
    <r>
      <t xml:space="preserve">OBS: Estes percentuais </t>
    </r>
    <r>
      <rPr>
        <b/>
        <sz val="12"/>
        <rFont val="Calibri"/>
        <family val="2"/>
        <scheme val="minor"/>
      </rPr>
      <t xml:space="preserve"> NÃO consideram a Desoneração</t>
    </r>
  </si>
  <si>
    <t>OBS.: As alíquotas praticadas nesse cálculo estão menores que os valores mínimos dos parametros das novas determinações do TCU (Acórdão 2622/2013 – TCU – Plenário), pois são alíquotas praticadas na região .</t>
  </si>
  <si>
    <r>
      <rPr>
        <b/>
        <sz val="11"/>
        <rFont val="Arial"/>
        <family val="2"/>
      </rPr>
      <t>B.D.I.</t>
    </r>
    <r>
      <rPr>
        <b/>
        <sz val="10"/>
        <rFont val="Arial"/>
        <family val="2"/>
      </rPr>
      <t xml:space="preserve"> </t>
    </r>
    <r>
      <rPr>
        <b/>
        <u/>
        <sz val="16"/>
        <color rgb="FFFF0000"/>
        <rFont val="Arial"/>
        <family val="2"/>
      </rPr>
      <t>ONERADO</t>
    </r>
    <r>
      <rPr>
        <b/>
        <sz val="8"/>
        <rFont val="Arial"/>
        <family val="2"/>
      </rPr>
      <t xml:space="preserve"> =</t>
    </r>
  </si>
  <si>
    <t xml:space="preserve">Admissível, SEM justificativas o BDI que utilize os parâmetros. OBS: Estes percentuais  NÃO consideram a Desoneração.
</t>
  </si>
  <si>
    <r>
      <t xml:space="preserve">Tipo de Obra - </t>
    </r>
    <r>
      <rPr>
        <b/>
        <sz val="12"/>
        <color rgb="FFFF0000"/>
        <rFont val="Arial"/>
        <family val="2"/>
      </rPr>
      <t>"FORCENIMENTO DE MATERIAIS E EQUIPAMENTOS"</t>
    </r>
  </si>
  <si>
    <r>
      <t xml:space="preserve">Composição do item - 19.010.0025-2 - </t>
    </r>
    <r>
      <rPr>
        <b/>
        <sz val="12"/>
        <color theme="1"/>
        <rFont val="Times New Roman"/>
        <family val="1"/>
      </rPr>
      <t>Unid = H</t>
    </r>
  </si>
  <si>
    <r>
      <t xml:space="preserve">Composição do item - 19.010.0025-5 - </t>
    </r>
    <r>
      <rPr>
        <b/>
        <sz val="12"/>
        <color theme="1"/>
        <rFont val="Times New Roman"/>
        <family val="1"/>
      </rPr>
      <t>Unid = H</t>
    </r>
  </si>
  <si>
    <t>19.010.0025-C</t>
  </si>
  <si>
    <t>19.010.0025-E*</t>
  </si>
  <si>
    <t>Admissível, SEM justificativas o BDI que utilize os parâmetros.</t>
  </si>
  <si>
    <t>Secretária Demandante: Secretaria de Serviços Públicos</t>
  </si>
  <si>
    <t>Horas por Semana x Semana / Mês</t>
  </si>
  <si>
    <t>Orçamento para Contratação de Máquinas e Serviços para Limpeza de Fossas e Sistemas de Drenagem Urbana</t>
  </si>
  <si>
    <r>
      <t xml:space="preserve">COMPOSIÇÃO DOS ITENS -  </t>
    </r>
    <r>
      <rPr>
        <b/>
        <sz val="16"/>
        <color theme="1"/>
        <rFont val="Times New Roman"/>
        <family val="1"/>
      </rPr>
      <t>Onerado</t>
    </r>
  </si>
  <si>
    <r>
      <t xml:space="preserve">COMPOSIÇÃO DOS ITENS - </t>
    </r>
    <r>
      <rPr>
        <b/>
        <sz val="18"/>
        <color theme="1"/>
        <rFont val="Times New Roman"/>
        <family val="1"/>
      </rPr>
      <t>Desonerado</t>
    </r>
  </si>
  <si>
    <t>OBS.: Custo considerando todo material e mão de obra a qual foi base para a composição do item da prefeitura de São Pedro da Aldeia - PMSPA 01</t>
  </si>
  <si>
    <t>PLANILHA DE CUSTO - ONERADA</t>
  </si>
  <si>
    <t>BDI - 17,00% -  Fornecimento de Material e Equipamentos</t>
  </si>
  <si>
    <t>Custo Hora c/ - BDI 17,00%</t>
  </si>
  <si>
    <t>R$ Total c / BDI- Anual</t>
  </si>
  <si>
    <t>PLANILHA DE CUSTO - DESONERADA</t>
  </si>
  <si>
    <t>BDI - 23,00% -  Fornecimento de Material e Equipamentos</t>
  </si>
  <si>
    <t>Custo Hora c/ - BDI 23,00%</t>
  </si>
  <si>
    <r>
      <rPr>
        <b/>
        <sz val="16"/>
        <color rgb="FF0070C0"/>
        <rFont val="Arial"/>
        <family val="2"/>
      </rPr>
      <t xml:space="preserve">COMPOSIÇÃO DO B.D.I  - </t>
    </r>
    <r>
      <rPr>
        <b/>
        <sz val="12"/>
        <color rgb="FF0070C0"/>
        <rFont val="Arial"/>
        <family val="2"/>
      </rPr>
      <t xml:space="preserve"> </t>
    </r>
    <r>
      <rPr>
        <b/>
        <u/>
        <sz val="18"/>
        <color rgb="FFFF0000"/>
        <rFont val="Arial"/>
        <family val="2"/>
      </rPr>
      <t>DES</t>
    </r>
    <r>
      <rPr>
        <b/>
        <u/>
        <sz val="18"/>
        <color indexed="10"/>
        <rFont val="Arial"/>
        <family val="2"/>
      </rPr>
      <t>ONERADO</t>
    </r>
    <r>
      <rPr>
        <b/>
        <sz val="12"/>
        <color rgb="FF0070C0"/>
        <rFont val="Arial"/>
        <family val="2"/>
      </rPr>
      <t xml:space="preserve"> - Lei 12.844/13</t>
    </r>
  </si>
  <si>
    <r>
      <rPr>
        <b/>
        <sz val="11"/>
        <rFont val="Arial"/>
        <family val="2"/>
      </rPr>
      <t>B.D.I.</t>
    </r>
    <r>
      <rPr>
        <b/>
        <sz val="10"/>
        <rFont val="Arial"/>
        <family val="2"/>
      </rPr>
      <t xml:space="preserve"> </t>
    </r>
    <r>
      <rPr>
        <b/>
        <u/>
        <sz val="16"/>
        <color rgb="FFFF0000"/>
        <rFont val="Arial"/>
        <family val="2"/>
      </rPr>
      <t>DESONERADO</t>
    </r>
    <r>
      <rPr>
        <b/>
        <sz val="8"/>
        <rFont val="Arial"/>
        <family val="2"/>
      </rPr>
      <t xml:space="preserve"> 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</si>
</sst>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0.00000000"/>
    <numFmt numFmtId="165" formatCode="0.0000"/>
    <numFmt numFmtId="166" formatCode="_-&quot;R$&quot;\ * #,##0.0000_-;\-&quot;R$&quot;\ * #,##0.0000_-;_-&quot;R$&quot;\ * &quot;-&quot;????_-;_-@_-"/>
    <numFmt numFmtId="167" formatCode="0.00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5"/>
      <color indexed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8"/>
      <color rgb="FF0070C0"/>
      <name val="Arial"/>
      <family val="2"/>
    </font>
    <font>
      <sz val="18"/>
      <color rgb="FF0070C0"/>
      <name val="Arial"/>
      <family val="2"/>
    </font>
    <font>
      <b/>
      <sz val="16"/>
      <color indexed="12"/>
      <name val="Arial"/>
      <family val="2"/>
    </font>
    <font>
      <b/>
      <sz val="16"/>
      <color rgb="FF0070C0"/>
      <name val="Arial"/>
      <family val="2"/>
    </font>
    <font>
      <b/>
      <sz val="12"/>
      <color rgb="FF0070C0"/>
      <name val="Arial"/>
      <family val="2"/>
    </font>
    <font>
      <b/>
      <u/>
      <sz val="18"/>
      <color indexed="10"/>
      <name val="Arial"/>
      <family val="2"/>
    </font>
    <font>
      <b/>
      <sz val="12"/>
      <color indexed="12"/>
      <name val="Arial"/>
      <family val="2"/>
    </font>
    <font>
      <b/>
      <sz val="12"/>
      <color rgb="FFFF0000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8"/>
      <name val="Arial"/>
      <family val="2"/>
    </font>
    <font>
      <b/>
      <sz val="10"/>
      <color indexed="17"/>
      <name val="Arial"/>
      <family val="2"/>
    </font>
    <font>
      <b/>
      <sz val="14"/>
      <color indexed="12"/>
      <name val="Arial"/>
      <family val="2"/>
    </font>
    <font>
      <sz val="10"/>
      <name val="Wingdings"/>
      <charset val="2"/>
    </font>
    <font>
      <sz val="10"/>
      <name val="Calibri"/>
      <family val="2"/>
      <scheme val="minor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Calibri"/>
      <family val="2"/>
      <scheme val="minor"/>
    </font>
    <font>
      <b/>
      <u/>
      <sz val="16"/>
      <color rgb="FFFF0000"/>
      <name val="Arial"/>
      <family val="2"/>
    </font>
    <font>
      <b/>
      <sz val="16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18"/>
      <color theme="1"/>
      <name val="Times New Roman"/>
      <family val="1"/>
    </font>
    <font>
      <b/>
      <sz val="16"/>
      <color theme="1"/>
      <name val="Times New Roman"/>
      <family val="1"/>
    </font>
    <font>
      <sz val="20"/>
      <color theme="1"/>
      <name val="Times New Roman"/>
      <family val="1"/>
    </font>
    <font>
      <b/>
      <u/>
      <sz val="18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/>
    <xf numFmtId="0" fontId="9" fillId="0" borderId="0"/>
    <xf numFmtId="9" fontId="9" fillId="0" borderId="0" applyFont="0" applyFill="0" applyBorder="0" applyAlignment="0" applyProtection="0"/>
  </cellStyleXfs>
  <cellXfs count="299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 vertical="center"/>
    </xf>
    <xf numFmtId="8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/>
    <xf numFmtId="0" fontId="4" fillId="0" borderId="16" xfId="0" applyFont="1" applyBorder="1"/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0" xfId="0" applyFont="1" applyBorder="1"/>
    <xf numFmtId="0" fontId="4" fillId="0" borderId="21" xfId="0" applyFont="1" applyBorder="1"/>
    <xf numFmtId="44" fontId="5" fillId="0" borderId="0" xfId="0" applyNumberFormat="1" applyFont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44" fontId="3" fillId="0" borderId="35" xfId="1" applyFont="1" applyBorder="1" applyAlignment="1">
      <alignment horizontal="center" vertical="center"/>
    </xf>
    <xf numFmtId="1" fontId="3" fillId="4" borderId="11" xfId="0" applyNumberFormat="1" applyFont="1" applyFill="1" applyBorder="1" applyAlignment="1">
      <alignment horizontal="center" vertical="center"/>
    </xf>
    <xf numFmtId="1" fontId="3" fillId="4" borderId="12" xfId="0" applyNumberFormat="1" applyFont="1" applyFill="1" applyBorder="1" applyAlignment="1">
      <alignment horizontal="center" vertical="center"/>
    </xf>
    <xf numFmtId="164" fontId="3" fillId="4" borderId="12" xfId="0" applyNumberFormat="1" applyFont="1" applyFill="1" applyBorder="1" applyAlignment="1">
      <alignment horizontal="center" vertical="center"/>
    </xf>
    <xf numFmtId="165" fontId="3" fillId="4" borderId="12" xfId="0" applyNumberFormat="1" applyFont="1" applyFill="1" applyBorder="1" applyAlignment="1">
      <alignment horizontal="center" vertical="center"/>
    </xf>
    <xf numFmtId="44" fontId="3" fillId="4" borderId="13" xfId="1" applyFont="1" applyFill="1" applyBorder="1" applyAlignment="1">
      <alignment horizontal="center" vertical="center"/>
    </xf>
    <xf numFmtId="1" fontId="4" fillId="0" borderId="31" xfId="0" applyNumberFormat="1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44" fontId="4" fillId="0" borderId="35" xfId="1" applyFont="1" applyBorder="1" applyAlignment="1">
      <alignment horizontal="center" vertical="center"/>
    </xf>
    <xf numFmtId="1" fontId="4" fillId="0" borderId="23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4" fontId="4" fillId="0" borderId="24" xfId="1" applyFont="1" applyBorder="1" applyAlignment="1">
      <alignment horizontal="center" vertical="center"/>
    </xf>
    <xf numFmtId="1" fontId="4" fillId="0" borderId="25" xfId="0" applyNumberFormat="1" applyFont="1" applyBorder="1" applyAlignment="1">
      <alignment horizontal="center" vertical="center"/>
    </xf>
    <xf numFmtId="1" fontId="4" fillId="0" borderId="29" xfId="0" applyNumberFormat="1" applyFont="1" applyBorder="1" applyAlignment="1">
      <alignment horizontal="center" vertical="center"/>
    </xf>
    <xf numFmtId="164" fontId="4" fillId="0" borderId="29" xfId="0" applyNumberFormat="1" applyFont="1" applyBorder="1" applyAlignment="1">
      <alignment horizontal="center" vertical="center"/>
    </xf>
    <xf numFmtId="165" fontId="4" fillId="0" borderId="29" xfId="0" applyNumberFormat="1" applyFont="1" applyBorder="1" applyAlignment="1">
      <alignment horizontal="center" vertical="center"/>
    </xf>
    <xf numFmtId="44" fontId="4" fillId="0" borderId="30" xfId="1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1" fontId="3" fillId="5" borderId="12" xfId="0" applyNumberFormat="1" applyFont="1" applyFill="1" applyBorder="1" applyAlignment="1">
      <alignment horizontal="center" vertical="center"/>
    </xf>
    <xf numFmtId="44" fontId="3" fillId="5" borderId="13" xfId="1" applyFont="1" applyFill="1" applyBorder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44" fontId="5" fillId="0" borderId="1" xfId="0" applyNumberFormat="1" applyFont="1" applyBorder="1" applyAlignment="1">
      <alignment horizontal="center" vertical="center"/>
    </xf>
    <xf numFmtId="44" fontId="5" fillId="0" borderId="3" xfId="0" applyNumberFormat="1" applyFont="1" applyBorder="1" applyAlignment="1">
      <alignment horizontal="center" vertical="center"/>
    </xf>
    <xf numFmtId="8" fontId="5" fillId="0" borderId="3" xfId="0" applyNumberFormat="1" applyFont="1" applyBorder="1" applyAlignment="1">
      <alignment horizontal="center" vertical="center"/>
    </xf>
    <xf numFmtId="0" fontId="5" fillId="7" borderId="11" xfId="0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8" fontId="4" fillId="0" borderId="0" xfId="0" applyNumberFormat="1" applyFont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8" fontId="4" fillId="8" borderId="12" xfId="0" applyNumberFormat="1" applyFont="1" applyFill="1" applyBorder="1" applyAlignment="1">
      <alignment horizontal="center" vertical="center"/>
    </xf>
    <xf numFmtId="0" fontId="4" fillId="8" borderId="13" xfId="0" applyFont="1" applyFill="1" applyBorder="1" applyAlignment="1">
      <alignment horizontal="center" vertical="center"/>
    </xf>
    <xf numFmtId="17" fontId="4" fillId="0" borderId="1" xfId="0" applyNumberFormat="1" applyFont="1" applyBorder="1" applyAlignment="1">
      <alignment horizontal="center" vertical="center"/>
    </xf>
    <xf numFmtId="0" fontId="8" fillId="0" borderId="1" xfId="2" applyBorder="1" applyAlignment="1">
      <alignment horizontal="center" vertical="center"/>
    </xf>
    <xf numFmtId="8" fontId="4" fillId="0" borderId="1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 wrapText="1"/>
    </xf>
    <xf numFmtId="17" fontId="4" fillId="0" borderId="29" xfId="0" applyNumberFormat="1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8" fillId="0" borderId="29" xfId="2" applyBorder="1" applyAlignment="1">
      <alignment horizontal="center" vertical="center"/>
    </xf>
    <xf numFmtId="8" fontId="4" fillId="0" borderId="29" xfId="0" applyNumberFormat="1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7" fontId="4" fillId="0" borderId="3" xfId="0" applyNumberFormat="1" applyFont="1" applyBorder="1" applyAlignment="1">
      <alignment horizontal="center" vertical="center"/>
    </xf>
    <xf numFmtId="0" fontId="8" fillId="0" borderId="3" xfId="2" applyBorder="1" applyAlignment="1">
      <alignment horizontal="center" vertical="center"/>
    </xf>
    <xf numFmtId="8" fontId="4" fillId="0" borderId="3" xfId="0" applyNumberFormat="1" applyFont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0" xfId="0" applyFont="1" applyAlignment="1">
      <alignment vertical="center"/>
    </xf>
    <xf numFmtId="44" fontId="5" fillId="0" borderId="18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8" fontId="4" fillId="0" borderId="15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8" fontId="4" fillId="0" borderId="20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1" fontId="5" fillId="0" borderId="3" xfId="1" applyNumberFormat="1" applyFont="1" applyBorder="1" applyAlignment="1">
      <alignment horizontal="center" vertical="center"/>
    </xf>
    <xf numFmtId="1" fontId="5" fillId="0" borderId="1" xfId="1" applyNumberFormat="1" applyFont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8" fontId="6" fillId="6" borderId="13" xfId="0" applyNumberFormat="1" applyFont="1" applyFill="1" applyBorder="1" applyAlignment="1">
      <alignment horizontal="center" vertical="center"/>
    </xf>
    <xf numFmtId="0" fontId="9" fillId="9" borderId="14" xfId="3" applyFill="1" applyBorder="1"/>
    <xf numFmtId="0" fontId="9" fillId="9" borderId="15" xfId="3" applyFill="1" applyBorder="1"/>
    <xf numFmtId="0" fontId="10" fillId="9" borderId="15" xfId="3" applyFont="1" applyFill="1" applyBorder="1" applyAlignment="1">
      <alignment horizontal="left" vertical="top"/>
    </xf>
    <xf numFmtId="0" fontId="10" fillId="9" borderId="16" xfId="3" applyFont="1" applyFill="1" applyBorder="1" applyAlignment="1">
      <alignment horizontal="left" vertical="top"/>
    </xf>
    <xf numFmtId="0" fontId="9" fillId="9" borderId="17" xfId="3" applyFill="1" applyBorder="1"/>
    <xf numFmtId="0" fontId="11" fillId="9" borderId="15" xfId="3" applyFont="1" applyFill="1" applyBorder="1"/>
    <xf numFmtId="49" fontId="12" fillId="9" borderId="16" xfId="3" applyNumberFormat="1" applyFont="1" applyFill="1" applyBorder="1" applyAlignment="1">
      <alignment horizontal="left"/>
    </xf>
    <xf numFmtId="49" fontId="12" fillId="9" borderId="18" xfId="3" applyNumberFormat="1" applyFont="1" applyFill="1" applyBorder="1" applyAlignment="1">
      <alignment horizontal="left"/>
    </xf>
    <xf numFmtId="49" fontId="9" fillId="9" borderId="18" xfId="4" applyNumberFormat="1" applyFill="1" applyBorder="1" applyAlignment="1">
      <alignment vertical="center" wrapText="1"/>
    </xf>
    <xf numFmtId="0" fontId="9" fillId="9" borderId="0" xfId="3" applyFill="1"/>
    <xf numFmtId="0" fontId="9" fillId="9" borderId="18" xfId="3" applyFill="1" applyBorder="1"/>
    <xf numFmtId="0" fontId="9" fillId="9" borderId="17" xfId="3" applyFill="1" applyBorder="1" applyAlignment="1">
      <alignment vertical="center"/>
    </xf>
    <xf numFmtId="0" fontId="19" fillId="9" borderId="18" xfId="3" applyFont="1" applyFill="1" applyBorder="1" applyAlignment="1">
      <alignment horizontal="center" vertical="center"/>
    </xf>
    <xf numFmtId="0" fontId="15" fillId="9" borderId="0" xfId="3" applyFont="1" applyFill="1" applyAlignment="1">
      <alignment horizontal="center" vertical="center"/>
    </xf>
    <xf numFmtId="0" fontId="19" fillId="9" borderId="0" xfId="3" applyFont="1" applyFill="1" applyAlignment="1">
      <alignment horizontal="center" vertical="center"/>
    </xf>
    <xf numFmtId="0" fontId="9" fillId="9" borderId="18" xfId="3" applyFill="1" applyBorder="1" applyAlignment="1">
      <alignment horizontal="centerContinuous"/>
    </xf>
    <xf numFmtId="0" fontId="17" fillId="9" borderId="33" xfId="3" applyFont="1" applyFill="1" applyBorder="1" applyAlignment="1">
      <alignment horizontal="center"/>
    </xf>
    <xf numFmtId="0" fontId="21" fillId="9" borderId="17" xfId="3" applyFont="1" applyFill="1" applyBorder="1" applyAlignment="1">
      <alignment vertical="center"/>
    </xf>
    <xf numFmtId="0" fontId="22" fillId="9" borderId="18" xfId="3" applyFont="1" applyFill="1" applyBorder="1" applyAlignment="1">
      <alignment horizontal="left" vertical="center"/>
    </xf>
    <xf numFmtId="0" fontId="9" fillId="0" borderId="1" xfId="3" applyBorder="1" applyAlignment="1">
      <alignment horizontal="center" vertical="center" wrapText="1"/>
    </xf>
    <xf numFmtId="0" fontId="23" fillId="9" borderId="18" xfId="3" applyFont="1" applyFill="1" applyBorder="1" applyAlignment="1">
      <alignment horizontal="center" vertical="center" wrapText="1"/>
    </xf>
    <xf numFmtId="2" fontId="24" fillId="11" borderId="1" xfId="5" applyNumberFormat="1" applyFont="1" applyFill="1" applyBorder="1" applyAlignment="1">
      <alignment horizontal="center" vertical="center"/>
    </xf>
    <xf numFmtId="2" fontId="24" fillId="9" borderId="18" xfId="5" applyNumberFormat="1" applyFont="1" applyFill="1" applyBorder="1" applyAlignment="1">
      <alignment horizontal="center" vertical="center"/>
    </xf>
    <xf numFmtId="0" fontId="9" fillId="0" borderId="5" xfId="3" applyBorder="1" applyAlignment="1">
      <alignment vertical="center"/>
    </xf>
    <xf numFmtId="0" fontId="9" fillId="0" borderId="22" xfId="3" applyBorder="1" applyAlignment="1">
      <alignment vertical="center"/>
    </xf>
    <xf numFmtId="10" fontId="9" fillId="0" borderId="22" xfId="5" applyNumberFormat="1" applyFont="1" applyFill="1" applyBorder="1" applyAlignment="1">
      <alignment horizontal="center" vertical="center"/>
    </xf>
    <xf numFmtId="4" fontId="9" fillId="0" borderId="22" xfId="3" applyNumberFormat="1" applyBorder="1" applyAlignment="1">
      <alignment vertical="center"/>
    </xf>
    <xf numFmtId="167" fontId="9" fillId="11" borderId="1" xfId="5" applyNumberFormat="1" applyFont="1" applyFill="1" applyBorder="1" applyAlignment="1">
      <alignment horizontal="center" vertical="center"/>
    </xf>
    <xf numFmtId="2" fontId="9" fillId="9" borderId="18" xfId="5" applyNumberFormat="1" applyFont="1" applyFill="1" applyBorder="1" applyAlignment="1">
      <alignment horizontal="center" vertical="center"/>
    </xf>
    <xf numFmtId="2" fontId="22" fillId="0" borderId="1" xfId="5" applyNumberFormat="1" applyFont="1" applyFill="1" applyBorder="1" applyAlignment="1">
      <alignment horizontal="center" vertical="center"/>
    </xf>
    <xf numFmtId="2" fontId="22" fillId="9" borderId="18" xfId="5" applyNumberFormat="1" applyFont="1" applyFill="1" applyBorder="1" applyAlignment="1">
      <alignment horizontal="center" vertical="center"/>
    </xf>
    <xf numFmtId="2" fontId="24" fillId="13" borderId="1" xfId="5" applyNumberFormat="1" applyFont="1" applyFill="1" applyBorder="1" applyAlignment="1">
      <alignment horizontal="center" vertical="center"/>
    </xf>
    <xf numFmtId="0" fontId="9" fillId="0" borderId="0" xfId="3"/>
    <xf numFmtId="0" fontId="9" fillId="0" borderId="15" xfId="3" applyBorder="1"/>
    <xf numFmtId="0" fontId="26" fillId="9" borderId="18" xfId="3" applyFont="1" applyFill="1" applyBorder="1" applyAlignment="1">
      <alignment horizontal="center" vertical="center"/>
    </xf>
    <xf numFmtId="0" fontId="26" fillId="9" borderId="0" xfId="3" applyFont="1" applyFill="1" applyAlignment="1">
      <alignment vertical="center"/>
    </xf>
    <xf numFmtId="0" fontId="23" fillId="9" borderId="18" xfId="3" applyFont="1" applyFill="1" applyBorder="1" applyAlignment="1">
      <alignment horizontal="center" vertical="center"/>
    </xf>
    <xf numFmtId="0" fontId="26" fillId="9" borderId="20" xfId="3" applyFont="1" applyFill="1" applyBorder="1" applyAlignment="1">
      <alignment vertical="center"/>
    </xf>
    <xf numFmtId="0" fontId="11" fillId="9" borderId="0" xfId="3" applyFont="1" applyFill="1" applyAlignment="1">
      <alignment horizontal="right" vertical="center"/>
    </xf>
    <xf numFmtId="49" fontId="28" fillId="9" borderId="0" xfId="3" applyNumberFormat="1" applyFont="1" applyFill="1" applyAlignment="1">
      <alignment horizontal="center" vertical="center"/>
    </xf>
    <xf numFmtId="0" fontId="9" fillId="9" borderId="0" xfId="3" applyFill="1" applyAlignment="1">
      <alignment horizontal="center" vertical="center"/>
    </xf>
    <xf numFmtId="49" fontId="11" fillId="9" borderId="0" xfId="3" applyNumberFormat="1" applyFont="1" applyFill="1" applyAlignment="1">
      <alignment horizontal="left" vertical="center"/>
    </xf>
    <xf numFmtId="0" fontId="23" fillId="9" borderId="0" xfId="3" applyFont="1" applyFill="1"/>
    <xf numFmtId="0" fontId="23" fillId="9" borderId="18" xfId="3" applyFont="1" applyFill="1" applyBorder="1"/>
    <xf numFmtId="0" fontId="29" fillId="9" borderId="0" xfId="3" applyFont="1" applyFill="1" applyAlignment="1">
      <alignment vertical="center"/>
    </xf>
    <xf numFmtId="0" fontId="11" fillId="9" borderId="18" xfId="3" applyFont="1" applyFill="1" applyBorder="1" applyAlignment="1">
      <alignment vertical="center"/>
    </xf>
    <xf numFmtId="10" fontId="11" fillId="9" borderId="18" xfId="3" applyNumberFormat="1" applyFont="1" applyFill="1" applyBorder="1" applyAlignment="1">
      <alignment horizontal="center" vertical="center"/>
    </xf>
    <xf numFmtId="0" fontId="9" fillId="9" borderId="19" xfId="3" applyFill="1" applyBorder="1"/>
    <xf numFmtId="0" fontId="9" fillId="9" borderId="20" xfId="4" applyFill="1" applyBorder="1" applyAlignment="1">
      <alignment vertical="center" wrapText="1"/>
    </xf>
    <xf numFmtId="0" fontId="9" fillId="9" borderId="21" xfId="4" applyFill="1" applyBorder="1" applyAlignment="1">
      <alignment horizontal="center" vertical="center" wrapText="1"/>
    </xf>
    <xf numFmtId="1" fontId="4" fillId="9" borderId="31" xfId="0" applyNumberFormat="1" applyFont="1" applyFill="1" applyBorder="1" applyAlignment="1">
      <alignment horizontal="center" vertical="center"/>
    </xf>
    <xf numFmtId="1" fontId="4" fillId="9" borderId="23" xfId="0" applyNumberFormat="1" applyFont="1" applyFill="1" applyBorder="1" applyAlignment="1">
      <alignment horizontal="center" vertical="center"/>
    </xf>
    <xf numFmtId="1" fontId="4" fillId="9" borderId="25" xfId="0" applyNumberFormat="1" applyFont="1" applyFill="1" applyBorder="1" applyAlignment="1">
      <alignment horizontal="center" vertical="center"/>
    </xf>
    <xf numFmtId="0" fontId="4" fillId="0" borderId="19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17" fontId="4" fillId="0" borderId="17" xfId="0" applyNumberFormat="1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5" fillId="7" borderId="12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8" fontId="5" fillId="0" borderId="35" xfId="0" applyNumberFormat="1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8" fontId="5" fillId="0" borderId="48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39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4" fillId="0" borderId="40" xfId="0" applyFont="1" applyBorder="1" applyAlignment="1">
      <alignment horizontal="left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35" xfId="0" applyNumberFormat="1" applyFont="1" applyBorder="1" applyAlignment="1">
      <alignment horizontal="center" vertical="center"/>
    </xf>
    <xf numFmtId="3" fontId="5" fillId="0" borderId="24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1" fontId="4" fillId="0" borderId="5" xfId="0" applyNumberFormat="1" applyFont="1" applyBorder="1" applyAlignment="1">
      <alignment horizontal="center" vertical="center" wrapText="1"/>
    </xf>
    <xf numFmtId="1" fontId="4" fillId="0" borderId="22" xfId="0" applyNumberFormat="1" applyFont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26" xfId="0" applyNumberFormat="1" applyFont="1" applyBorder="1" applyAlignment="1">
      <alignment horizontal="center" vertical="center" wrapText="1"/>
    </xf>
    <xf numFmtId="1" fontId="4" fillId="0" borderId="27" xfId="0" applyNumberFormat="1" applyFont="1" applyBorder="1" applyAlignment="1">
      <alignment horizontal="center" vertical="center" wrapText="1"/>
    </xf>
    <xf numFmtId="1" fontId="4" fillId="0" borderId="28" xfId="0" applyNumberFormat="1" applyFont="1" applyBorder="1" applyAlignment="1">
      <alignment horizontal="center" vertical="center" wrapText="1"/>
    </xf>
    <xf numFmtId="1" fontId="3" fillId="4" borderId="36" xfId="0" applyNumberFormat="1" applyFont="1" applyFill="1" applyBorder="1" applyAlignment="1">
      <alignment horizontal="center" vertical="center" wrapText="1"/>
    </xf>
    <xf numFmtId="1" fontId="3" fillId="4" borderId="9" xfId="0" applyNumberFormat="1" applyFont="1" applyFill="1" applyBorder="1" applyAlignment="1">
      <alignment horizontal="center" vertical="center" wrapText="1"/>
    </xf>
    <xf numFmtId="1" fontId="3" fillId="4" borderId="37" xfId="0" applyNumberFormat="1" applyFont="1" applyFill="1" applyBorder="1" applyAlignment="1">
      <alignment horizontal="center" vertical="center" wrapText="1"/>
    </xf>
    <xf numFmtId="1" fontId="3" fillId="5" borderId="36" xfId="0" applyNumberFormat="1" applyFont="1" applyFill="1" applyBorder="1" applyAlignment="1">
      <alignment horizontal="center" vertical="center" wrapText="1"/>
    </xf>
    <xf numFmtId="1" fontId="3" fillId="5" borderId="9" xfId="0" applyNumberFormat="1" applyFont="1" applyFill="1" applyBorder="1" applyAlignment="1">
      <alignment horizontal="center" vertical="center" wrapText="1"/>
    </xf>
    <xf numFmtId="1" fontId="3" fillId="5" borderId="37" xfId="0" applyNumberFormat="1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1" fontId="4" fillId="0" borderId="32" xfId="0" applyNumberFormat="1" applyFont="1" applyBorder="1" applyAlignment="1">
      <alignment horizontal="center" vertical="center" wrapText="1"/>
    </xf>
    <xf numFmtId="1" fontId="4" fillId="0" borderId="33" xfId="0" applyNumberFormat="1" applyFont="1" applyBorder="1" applyAlignment="1">
      <alignment horizontal="center" vertical="center" wrapText="1"/>
    </xf>
    <xf numFmtId="1" fontId="4" fillId="0" borderId="34" xfId="0" applyNumberFormat="1" applyFont="1" applyBorder="1" applyAlignment="1">
      <alignment horizontal="center" vertical="center" wrapText="1"/>
    </xf>
    <xf numFmtId="1" fontId="3" fillId="0" borderId="32" xfId="0" applyNumberFormat="1" applyFont="1" applyBorder="1" applyAlignment="1">
      <alignment horizontal="center" vertical="center" wrapText="1"/>
    </xf>
    <xf numFmtId="1" fontId="3" fillId="0" borderId="33" xfId="0" applyNumberFormat="1" applyFont="1" applyBorder="1" applyAlignment="1">
      <alignment horizontal="center" vertical="center" wrapText="1"/>
    </xf>
    <xf numFmtId="1" fontId="3" fillId="0" borderId="34" xfId="0" applyNumberFormat="1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20" xfId="0" applyFont="1" applyFill="1" applyBorder="1" applyAlignment="1">
      <alignment horizontal="center" vertical="center"/>
    </xf>
    <xf numFmtId="0" fontId="5" fillId="6" borderId="21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8" fontId="4" fillId="6" borderId="35" xfId="0" applyNumberFormat="1" applyFont="1" applyFill="1" applyBorder="1" applyAlignment="1">
      <alignment horizontal="center" vertical="center"/>
    </xf>
    <xf numFmtId="8" fontId="4" fillId="6" borderId="24" xfId="0" applyNumberFormat="1" applyFont="1" applyFill="1" applyBorder="1" applyAlignment="1">
      <alignment horizontal="center" vertical="center"/>
    </xf>
    <xf numFmtId="8" fontId="4" fillId="6" borderId="30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38" fillId="2" borderId="8" xfId="0" applyFont="1" applyFill="1" applyBorder="1" applyAlignment="1">
      <alignment horizontal="center" vertical="center"/>
    </xf>
    <xf numFmtId="0" fontId="38" fillId="2" borderId="9" xfId="0" applyFont="1" applyFill="1" applyBorder="1" applyAlignment="1">
      <alignment horizontal="center" vertical="center"/>
    </xf>
    <xf numFmtId="0" fontId="38" fillId="2" borderId="10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6" fillId="6" borderId="20" xfId="0" applyFont="1" applyFill="1" applyBorder="1" applyAlignment="1">
      <alignment horizontal="center" vertical="center"/>
    </xf>
    <xf numFmtId="0" fontId="6" fillId="6" borderId="21" xfId="0" applyFont="1" applyFill="1" applyBorder="1" applyAlignment="1">
      <alignment horizontal="center" vertical="center"/>
    </xf>
    <xf numFmtId="0" fontId="9" fillId="9" borderId="20" xfId="4" applyFill="1" applyBorder="1" applyAlignment="1">
      <alignment horizontal="left" vertical="center" wrapText="1"/>
    </xf>
    <xf numFmtId="0" fontId="25" fillId="12" borderId="5" xfId="3" applyFont="1" applyFill="1" applyBorder="1" applyAlignment="1">
      <alignment horizontal="right" vertical="center"/>
    </xf>
    <xf numFmtId="0" fontId="25" fillId="12" borderId="22" xfId="3" applyFont="1" applyFill="1" applyBorder="1" applyAlignment="1">
      <alignment horizontal="right" vertical="center"/>
    </xf>
    <xf numFmtId="0" fontId="25" fillId="12" borderId="6" xfId="3" applyFont="1" applyFill="1" applyBorder="1" applyAlignment="1">
      <alignment horizontal="right" vertical="center"/>
    </xf>
    <xf numFmtId="0" fontId="11" fillId="9" borderId="14" xfId="3" applyFont="1" applyFill="1" applyBorder="1" applyAlignment="1">
      <alignment horizontal="left" vertical="center" wrapText="1"/>
    </xf>
    <xf numFmtId="0" fontId="11" fillId="9" borderId="15" xfId="3" applyFont="1" applyFill="1" applyBorder="1" applyAlignment="1">
      <alignment horizontal="left" vertical="center" wrapText="1"/>
    </xf>
    <xf numFmtId="0" fontId="11" fillId="9" borderId="17" xfId="3" applyFont="1" applyFill="1" applyBorder="1" applyAlignment="1">
      <alignment horizontal="left" vertical="center" wrapText="1"/>
    </xf>
    <xf numFmtId="0" fontId="11" fillId="9" borderId="0" xfId="3" applyFont="1" applyFill="1" applyAlignment="1">
      <alignment horizontal="left" vertical="center" wrapText="1"/>
    </xf>
    <xf numFmtId="0" fontId="11" fillId="9" borderId="19" xfId="3" applyFont="1" applyFill="1" applyBorder="1" applyAlignment="1">
      <alignment horizontal="left" vertical="center" wrapText="1"/>
    </xf>
    <xf numFmtId="0" fontId="11" fillId="9" borderId="20" xfId="3" applyFont="1" applyFill="1" applyBorder="1" applyAlignment="1">
      <alignment horizontal="left" vertical="center" wrapText="1"/>
    </xf>
    <xf numFmtId="0" fontId="11" fillId="9" borderId="15" xfId="3" applyFont="1" applyFill="1" applyBorder="1" applyAlignment="1">
      <alignment horizontal="center" vertical="center"/>
    </xf>
    <xf numFmtId="0" fontId="11" fillId="9" borderId="0" xfId="3" applyFont="1" applyFill="1" applyAlignment="1">
      <alignment horizontal="center" vertical="center"/>
    </xf>
    <xf numFmtId="0" fontId="11" fillId="9" borderId="20" xfId="3" applyFont="1" applyFill="1" applyBorder="1" applyAlignment="1">
      <alignment horizontal="center" vertical="center"/>
    </xf>
    <xf numFmtId="0" fontId="26" fillId="9" borderId="16" xfId="3" applyFont="1" applyFill="1" applyBorder="1" applyAlignment="1">
      <alignment horizontal="center" vertical="center"/>
    </xf>
    <xf numFmtId="0" fontId="26" fillId="9" borderId="18" xfId="3" applyFont="1" applyFill="1" applyBorder="1" applyAlignment="1">
      <alignment horizontal="center" vertical="center"/>
    </xf>
    <xf numFmtId="0" fontId="26" fillId="9" borderId="21" xfId="3" applyFont="1" applyFill="1" applyBorder="1" applyAlignment="1">
      <alignment horizontal="center" vertical="center"/>
    </xf>
    <xf numFmtId="0" fontId="29" fillId="9" borderId="0" xfId="3" applyFont="1" applyFill="1" applyAlignment="1">
      <alignment vertical="center"/>
    </xf>
    <xf numFmtId="0" fontId="9" fillId="0" borderId="0" xfId="4" applyAlignment="1">
      <alignment horizontal="left" vertical="center" wrapText="1"/>
    </xf>
    <xf numFmtId="0" fontId="9" fillId="0" borderId="41" xfId="4" applyBorder="1" applyAlignment="1">
      <alignment horizontal="left" vertical="center" wrapText="1"/>
    </xf>
    <xf numFmtId="0" fontId="11" fillId="11" borderId="42" xfId="3" applyFont="1" applyFill="1" applyBorder="1" applyAlignment="1">
      <alignment horizontal="right" vertical="center"/>
    </xf>
    <xf numFmtId="0" fontId="11" fillId="11" borderId="43" xfId="3" applyFont="1" applyFill="1" applyBorder="1" applyAlignment="1">
      <alignment horizontal="right" vertical="center"/>
    </xf>
    <xf numFmtId="0" fontId="11" fillId="11" borderId="45" xfId="3" applyFont="1" applyFill="1" applyBorder="1" applyAlignment="1">
      <alignment horizontal="right" vertical="center"/>
    </xf>
    <xf numFmtId="0" fontId="11" fillId="11" borderId="46" xfId="3" applyFont="1" applyFill="1" applyBorder="1" applyAlignment="1">
      <alignment horizontal="right" vertical="center"/>
    </xf>
    <xf numFmtId="10" fontId="33" fillId="11" borderId="44" xfId="3" applyNumberFormat="1" applyFont="1" applyFill="1" applyBorder="1" applyAlignment="1">
      <alignment horizontal="center" vertical="center"/>
    </xf>
    <xf numFmtId="10" fontId="33" fillId="11" borderId="47" xfId="3" applyNumberFormat="1" applyFont="1" applyFill="1" applyBorder="1" applyAlignment="1">
      <alignment horizontal="center" vertical="center"/>
    </xf>
    <xf numFmtId="0" fontId="9" fillId="0" borderId="5" xfId="3" applyBorder="1" applyAlignment="1">
      <alignment horizontal="center" vertical="center" wrapText="1"/>
    </xf>
    <xf numFmtId="0" fontId="9" fillId="0" borderId="22" xfId="3" applyBorder="1" applyAlignment="1">
      <alignment horizontal="center" vertical="center" wrapText="1"/>
    </xf>
    <xf numFmtId="0" fontId="9" fillId="0" borderId="6" xfId="3" applyBorder="1" applyAlignment="1">
      <alignment horizontal="center" vertical="center" wrapText="1"/>
    </xf>
    <xf numFmtId="0" fontId="9" fillId="0" borderId="5" xfId="3" applyBorder="1" applyAlignment="1">
      <alignment horizontal="left" vertical="top" wrapText="1"/>
    </xf>
    <xf numFmtId="0" fontId="9" fillId="0" borderId="22" xfId="3" applyBorder="1" applyAlignment="1">
      <alignment horizontal="left" vertical="top" wrapText="1"/>
    </xf>
    <xf numFmtId="0" fontId="9" fillId="0" borderId="6" xfId="3" applyBorder="1" applyAlignment="1">
      <alignment horizontal="left" vertical="top" wrapText="1"/>
    </xf>
    <xf numFmtId="0" fontId="22" fillId="10" borderId="5" xfId="3" applyFont="1" applyFill="1" applyBorder="1" applyAlignment="1">
      <alignment horizontal="left" vertical="center"/>
    </xf>
    <xf numFmtId="0" fontId="22" fillId="10" borderId="22" xfId="3" applyFont="1" applyFill="1" applyBorder="1" applyAlignment="1">
      <alignment horizontal="left" vertical="center"/>
    </xf>
    <xf numFmtId="0" fontId="22" fillId="10" borderId="6" xfId="3" applyFont="1" applyFill="1" applyBorder="1" applyAlignment="1">
      <alignment horizontal="left" vertical="center"/>
    </xf>
    <xf numFmtId="0" fontId="9" fillId="0" borderId="5" xfId="3" applyBorder="1" applyAlignment="1">
      <alignment horizontal="left" vertical="center" wrapText="1"/>
    </xf>
    <xf numFmtId="0" fontId="9" fillId="0" borderId="22" xfId="3" applyBorder="1" applyAlignment="1">
      <alignment horizontal="left" vertical="center" wrapText="1"/>
    </xf>
    <xf numFmtId="0" fontId="9" fillId="0" borderId="6" xfId="3" applyBorder="1" applyAlignment="1">
      <alignment horizontal="left" vertical="center" wrapText="1"/>
    </xf>
    <xf numFmtId="0" fontId="9" fillId="0" borderId="5" xfId="3" applyBorder="1" applyAlignment="1">
      <alignment horizontal="left" vertical="center"/>
    </xf>
    <xf numFmtId="0" fontId="9" fillId="0" borderId="22" xfId="3" applyBorder="1" applyAlignment="1">
      <alignment horizontal="left" vertical="center"/>
    </xf>
    <xf numFmtId="0" fontId="9" fillId="0" borderId="6" xfId="3" applyBorder="1" applyAlignment="1">
      <alignment horizontal="left" vertical="center"/>
    </xf>
    <xf numFmtId="49" fontId="13" fillId="9" borderId="19" xfId="4" applyNumberFormat="1" applyFont="1" applyFill="1" applyBorder="1" applyAlignment="1">
      <alignment horizontal="center" vertical="center" wrapText="1"/>
    </xf>
    <xf numFmtId="49" fontId="14" fillId="9" borderId="20" xfId="4" applyNumberFormat="1" applyFont="1" applyFill="1" applyBorder="1" applyAlignment="1">
      <alignment horizontal="center" vertical="center" wrapText="1"/>
    </xf>
    <xf numFmtId="49" fontId="14" fillId="9" borderId="21" xfId="4" applyNumberFormat="1" applyFont="1" applyFill="1" applyBorder="1" applyAlignment="1">
      <alignment horizontal="center" vertical="center" wrapText="1"/>
    </xf>
    <xf numFmtId="0" fontId="15" fillId="9" borderId="8" xfId="3" applyFont="1" applyFill="1" applyBorder="1" applyAlignment="1">
      <alignment horizontal="center" vertical="center"/>
    </xf>
    <xf numFmtId="0" fontId="19" fillId="9" borderId="9" xfId="3" applyFont="1" applyFill="1" applyBorder="1" applyAlignment="1">
      <alignment horizontal="center" vertical="center"/>
    </xf>
    <xf numFmtId="0" fontId="19" fillId="9" borderId="10" xfId="3" applyFont="1" applyFill="1" applyBorder="1" applyAlignment="1">
      <alignment horizontal="center" vertical="center"/>
    </xf>
    <xf numFmtId="0" fontId="17" fillId="9" borderId="8" xfId="3" applyFont="1" applyFill="1" applyBorder="1" applyAlignment="1">
      <alignment horizontal="center"/>
    </xf>
    <xf numFmtId="0" fontId="17" fillId="9" borderId="9" xfId="3" applyFont="1" applyFill="1" applyBorder="1" applyAlignment="1">
      <alignment horizontal="center"/>
    </xf>
    <xf numFmtId="0" fontId="17" fillId="9" borderId="10" xfId="3" applyFont="1" applyFill="1" applyBorder="1" applyAlignment="1">
      <alignment horizontal="center"/>
    </xf>
  </cellXfs>
  <cellStyles count="6">
    <cellStyle name="Hiperlink" xfId="2" builtinId="8"/>
    <cellStyle name="Moeda" xfId="1" builtinId="4"/>
    <cellStyle name="Normal" xfId="0" builtinId="0"/>
    <cellStyle name="Normal 12" xfId="3" xr:uid="{D28EB4E2-A30E-40F2-A618-1585277FBFBE}"/>
    <cellStyle name="Normal 2 2 2" xfId="4" xr:uid="{C508C046-9253-49F4-BB14-CF1C933D96B3}"/>
    <cellStyle name="Porcentagem 2" xfId="5" xr:uid="{FC28BD3D-F209-4384-B54A-3906BEA853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561975</xdr:colOff>
      <xdr:row>0</xdr:row>
      <xdr:rowOff>171450</xdr:rowOff>
    </xdr:from>
    <xdr:ext cx="7634288" cy="1047749"/>
    <xdr:pic>
      <xdr:nvPicPr>
        <xdr:cNvPr id="2" name="image1.png">
          <a:extLst>
            <a:ext uri="{FF2B5EF4-FFF2-40B4-BE49-F238E27FC236}">
              <a16:creationId xmlns:a16="http://schemas.microsoft.com/office/drawing/2014/main" id="{229419FD-A942-40D1-85E1-3A279F1F703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71575" y="171450"/>
          <a:ext cx="7634288" cy="1047749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678656</xdr:colOff>
      <xdr:row>0</xdr:row>
      <xdr:rowOff>178594</xdr:rowOff>
    </xdr:from>
    <xdr:to>
      <xdr:col>7</xdr:col>
      <xdr:colOff>459481</xdr:colOff>
      <xdr:row>6</xdr:row>
      <xdr:rowOff>12759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993063D-9A53-3461-E0BE-8733A4AA8C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3969" y="178594"/>
          <a:ext cx="7638950" cy="104860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678656</xdr:colOff>
      <xdr:row>0</xdr:row>
      <xdr:rowOff>178594</xdr:rowOff>
    </xdr:from>
    <xdr:to>
      <xdr:col>7</xdr:col>
      <xdr:colOff>230881</xdr:colOff>
      <xdr:row>6</xdr:row>
      <xdr:rowOff>69909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4657E47B-A6C3-4BE3-AC0E-7EC4316FE6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9206" y="178594"/>
          <a:ext cx="7638950" cy="103431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</xdr:colOff>
      <xdr:row>0</xdr:row>
      <xdr:rowOff>114300</xdr:rowOff>
    </xdr:from>
    <xdr:to>
      <xdr:col>7</xdr:col>
      <xdr:colOff>361850</xdr:colOff>
      <xdr:row>4</xdr:row>
      <xdr:rowOff>315178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4F10CCC6-8695-46CC-8CDA-21B3966AEB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9925" y="114300"/>
          <a:ext cx="7638950" cy="104860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46114</xdr:rowOff>
    </xdr:from>
    <xdr:to>
      <xdr:col>9</xdr:col>
      <xdr:colOff>905479</xdr:colOff>
      <xdr:row>6</xdr:row>
      <xdr:rowOff>91568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0EB5FD9-4EFD-2D05-625D-D6BEED9D03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247197"/>
          <a:ext cx="11986229" cy="105087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163286</xdr:colOff>
      <xdr:row>0</xdr:row>
      <xdr:rowOff>156483</xdr:rowOff>
    </xdr:from>
    <xdr:to>
      <xdr:col>9</xdr:col>
      <xdr:colOff>817789</xdr:colOff>
      <xdr:row>6</xdr:row>
      <xdr:rowOff>58004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CFA251F6-139F-48F0-9235-369D2A1B7D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3286" y="156483"/>
          <a:ext cx="12002860" cy="11261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245268</xdr:colOff>
      <xdr:row>31</xdr:row>
      <xdr:rowOff>25003</xdr:rowOff>
    </xdr:from>
    <xdr:ext cx="4719637" cy="3850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aixaDeTexto 5">
              <a:extLst>
                <a:ext uri="{FF2B5EF4-FFF2-40B4-BE49-F238E27FC236}">
                  <a16:creationId xmlns:a16="http://schemas.microsoft.com/office/drawing/2014/main" id="{DA6570CE-5A41-48EE-A7BF-2CF6B43B2311}"/>
                </a:ext>
              </a:extLst>
            </xdr:cNvPr>
            <xdr:cNvSpPr txBox="1"/>
          </xdr:nvSpPr>
          <xdr:spPr>
            <a:xfrm>
              <a:off x="2131218" y="9492853"/>
              <a:ext cx="4719637" cy="3850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box>
                      <m:boxPr>
                        <m:ctrlPr>
                          <a:rPr lang="pt-BR" sz="2000" i="1">
                            <a:latin typeface="Cambria Math" panose="02040503050406030204" pitchFamily="18" charset="0"/>
                          </a:rPr>
                        </m:ctrlPr>
                      </m:boxPr>
                      <m:e>
                        <m:argPr>
                          <m:argSz m:val="-1"/>
                        </m:argPr>
                        <m:r>
                          <m:rPr>
                            <m:brk m:alnAt="63"/>
                          </m:rPr>
                          <a:rPr lang="pt-BR" sz="2000" b="0" i="1">
                            <a:latin typeface="Cambria Math" panose="02040503050406030204" pitchFamily="18" charset="0"/>
                          </a:rPr>
                          <m:t>(</m:t>
                        </m:r>
                        <m:f>
                          <m:fPr>
                            <m:ctrlPr>
                              <a:rPr lang="pt-BR" sz="20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ctrlPr>
                                  <a:rPr lang="pt-BR" sz="20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pt-BR" sz="2000" b="0" i="1">
                                    <a:latin typeface="Cambria Math" panose="02040503050406030204" pitchFamily="18" charset="0"/>
                                  </a:rPr>
                                  <m:t>1+</m:t>
                                </m:r>
                                <m:r>
                                  <a:rPr lang="pt-BR" sz="2000" b="0" i="1">
                                    <a:latin typeface="Cambria Math" panose="02040503050406030204" pitchFamily="18" charset="0"/>
                                  </a:rPr>
                                  <m:t>𝑋</m:t>
                                </m:r>
                              </m:e>
                            </m:d>
                            <m:r>
                              <a:rPr lang="pt-BR" sz="2000" b="0" i="1">
                                <a:latin typeface="Cambria Math" panose="02040503050406030204" pitchFamily="18" charset="0"/>
                              </a:rPr>
                              <m:t>∗</m:t>
                            </m:r>
                            <m:d>
                              <m:dPr>
                                <m:ctrlPr>
                                  <a:rPr lang="pt-BR" sz="20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pt-BR" sz="2000" b="0" i="1">
                                    <a:latin typeface="Cambria Math" panose="02040503050406030204" pitchFamily="18" charset="0"/>
                                  </a:rPr>
                                  <m:t>1+</m:t>
                                </m:r>
                                <m:r>
                                  <a:rPr lang="pt-BR" sz="2000" b="0" i="1">
                                    <a:latin typeface="Cambria Math" panose="02040503050406030204" pitchFamily="18" charset="0"/>
                                  </a:rPr>
                                  <m:t>𝑌</m:t>
                                </m:r>
                              </m:e>
                            </m:d>
                            <m:r>
                              <a:rPr lang="pt-BR" sz="2000" b="0" i="1">
                                <a:latin typeface="Cambria Math" panose="02040503050406030204" pitchFamily="18" charset="0"/>
                              </a:rPr>
                              <m:t>∗(1+</m:t>
                            </m:r>
                            <m:r>
                              <a:rPr lang="pt-BR" sz="2000" b="0" i="1">
                                <a:latin typeface="Cambria Math" panose="02040503050406030204" pitchFamily="18" charset="0"/>
                              </a:rPr>
                              <m:t>𝑍</m:t>
                            </m:r>
                            <m:r>
                              <a:rPr lang="pt-BR" sz="20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pt-BR" sz="2000" b="0" i="1">
                                <a:latin typeface="Cambria Math" panose="02040503050406030204" pitchFamily="18" charset="0"/>
                              </a:rPr>
                              <m:t>1−</m:t>
                            </m:r>
                            <m:r>
                              <a:rPr lang="pt-BR" sz="2000" b="0" i="1">
                                <a:latin typeface="Cambria Math" panose="02040503050406030204" pitchFamily="18" charset="0"/>
                              </a:rPr>
                              <m:t>𝐼</m:t>
                            </m:r>
                          </m:den>
                        </m:f>
                      </m:e>
                    </m:box>
                    <m:r>
                      <a:rPr lang="pt-BR" sz="2000" b="0" i="1">
                        <a:latin typeface="Cambria Math" panose="02040503050406030204" pitchFamily="18" charset="0"/>
                      </a:rPr>
                      <m:t>)−1</m:t>
                    </m:r>
                  </m:oMath>
                </m:oMathPara>
              </a14:m>
              <a:endParaRPr lang="pt-BR" sz="2000"/>
            </a:p>
          </xdr:txBody>
        </xdr:sp>
      </mc:Choice>
      <mc:Fallback xmlns="">
        <xdr:sp macro="" textlink="">
          <xdr:nvSpPr>
            <xdr:cNvPr id="6" name="CaixaDeTexto 5">
              <a:extLst>
                <a:ext uri="{FF2B5EF4-FFF2-40B4-BE49-F238E27FC236}">
                  <a16:creationId xmlns:a16="http://schemas.microsoft.com/office/drawing/2014/main" id="{DA6570CE-5A41-48EE-A7BF-2CF6B43B2311}"/>
                </a:ext>
              </a:extLst>
            </xdr:cNvPr>
            <xdr:cNvSpPr txBox="1"/>
          </xdr:nvSpPr>
          <xdr:spPr>
            <a:xfrm>
              <a:off x="2131218" y="9492853"/>
              <a:ext cx="4719637" cy="3850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pt-BR" sz="2000" i="0">
                  <a:latin typeface="Cambria Math" panose="02040503050406030204" pitchFamily="18" charset="0"/>
                </a:rPr>
                <a:t>□(64&amp;</a:t>
              </a:r>
              <a:r>
                <a:rPr lang="pt-BR" sz="2000" b="0" i="0">
                  <a:latin typeface="Cambria Math" panose="02040503050406030204" pitchFamily="18" charset="0"/>
                </a:rPr>
                <a:t>(((1+𝑋)∗(1+𝑌)∗(1+𝑍))/(1−𝐼)))−1</a:t>
              </a:r>
              <a:endParaRPr lang="pt-BR" sz="2000"/>
            </a:p>
          </xdr:txBody>
        </xdr:sp>
      </mc:Fallback>
    </mc:AlternateContent>
    <xdr:clientData/>
  </xdr:oneCellAnchor>
  <xdr:twoCellAnchor>
    <xdr:from>
      <xdr:col>1</xdr:col>
      <xdr:colOff>280988</xdr:colOff>
      <xdr:row>1</xdr:row>
      <xdr:rowOff>52388</xdr:rowOff>
    </xdr:from>
    <xdr:to>
      <xdr:col>8</xdr:col>
      <xdr:colOff>814388</xdr:colOff>
      <xdr:row>2</xdr:row>
      <xdr:rowOff>745332</xdr:rowOff>
    </xdr:to>
    <xdr:grpSp>
      <xdr:nvGrpSpPr>
        <xdr:cNvPr id="7" name="Agrupar 4">
          <a:extLst>
            <a:ext uri="{FF2B5EF4-FFF2-40B4-BE49-F238E27FC236}">
              <a16:creationId xmlns:a16="http://schemas.microsoft.com/office/drawing/2014/main" id="{52BAAD3C-2FE9-4001-A6D2-69292409974A}"/>
            </a:ext>
          </a:extLst>
        </xdr:cNvPr>
        <xdr:cNvGrpSpPr/>
      </xdr:nvGrpSpPr>
      <xdr:grpSpPr>
        <a:xfrm>
          <a:off x="890588" y="252413"/>
          <a:ext cx="7820025" cy="883444"/>
          <a:chOff x="0" y="0"/>
          <a:chExt cx="6724650" cy="988592"/>
        </a:xfrm>
      </xdr:grpSpPr>
      <xdr:pic>
        <xdr:nvPicPr>
          <xdr:cNvPr id="8" name="Imagem 7">
            <a:extLst>
              <a:ext uri="{FF2B5EF4-FFF2-40B4-BE49-F238E27FC236}">
                <a16:creationId xmlns:a16="http://schemas.microsoft.com/office/drawing/2014/main" id="{3DF439BB-E2FB-D700-0509-F13D01D7F60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6724650" cy="975360"/>
          </a:xfrm>
          <a:prstGeom prst="rect">
            <a:avLst/>
          </a:prstGeom>
        </xdr:spPr>
      </xdr:pic>
      <xdr:sp macro="" textlink="">
        <xdr:nvSpPr>
          <xdr:cNvPr id="9" name="Caixa de Texto 2">
            <a:extLst>
              <a:ext uri="{FF2B5EF4-FFF2-40B4-BE49-F238E27FC236}">
                <a16:creationId xmlns:a16="http://schemas.microsoft.com/office/drawing/2014/main" id="{55D58A16-7F27-AD6F-1A3E-F0968817ED3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6274" y="650532"/>
            <a:ext cx="4295776" cy="338060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noAutofit/>
          </a:bodyPr>
          <a:lstStyle/>
          <a:p>
            <a:pPr algn="ctr">
              <a:lnSpc>
                <a:spcPct val="115000"/>
              </a:lnSpc>
              <a:spcAft>
                <a:spcPts val="1000"/>
              </a:spcAft>
            </a:pPr>
            <a:r>
              <a:rPr lang="pt-BR" sz="1100" b="1">
                <a:effectLst/>
                <a:latin typeface="Calibri" panose="020F0502020204030204" pitchFamily="34" charset="0"/>
                <a:ea typeface="Calibri" panose="020F0502020204030204" pitchFamily="34" charset="0"/>
                <a:cs typeface="Times New Roman" panose="02020603050405020304" pitchFamily="18" charset="0"/>
              </a:rPr>
              <a:t>SECRETARIA MUNICIPAL DE OBRAS E DESENVOLVIMENTO URBANO</a:t>
            </a:r>
            <a:endParaRPr lang="pt-BR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245268</xdr:colOff>
      <xdr:row>31</xdr:row>
      <xdr:rowOff>25003</xdr:rowOff>
    </xdr:from>
    <xdr:ext cx="4719637" cy="3850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aixaDeTexto 5">
              <a:extLst>
                <a:ext uri="{FF2B5EF4-FFF2-40B4-BE49-F238E27FC236}">
                  <a16:creationId xmlns:a16="http://schemas.microsoft.com/office/drawing/2014/main" id="{4E996397-36BD-4467-9BCE-C5C6EEE895AC}"/>
                </a:ext>
              </a:extLst>
            </xdr:cNvPr>
            <xdr:cNvSpPr txBox="1"/>
          </xdr:nvSpPr>
          <xdr:spPr>
            <a:xfrm>
              <a:off x="4512468" y="8683228"/>
              <a:ext cx="4719637" cy="3850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box>
                      <m:boxPr>
                        <m:ctrlPr>
                          <a:rPr lang="pt-BR" sz="2000" i="1">
                            <a:latin typeface="Cambria Math" panose="02040503050406030204" pitchFamily="18" charset="0"/>
                          </a:rPr>
                        </m:ctrlPr>
                      </m:boxPr>
                      <m:e>
                        <m:argPr>
                          <m:argSz m:val="-1"/>
                        </m:argPr>
                        <m:r>
                          <m:rPr>
                            <m:brk m:alnAt="63"/>
                          </m:rPr>
                          <a:rPr lang="pt-BR" sz="2000" b="0" i="1">
                            <a:latin typeface="Cambria Math" panose="02040503050406030204" pitchFamily="18" charset="0"/>
                          </a:rPr>
                          <m:t>(</m:t>
                        </m:r>
                        <m:f>
                          <m:fPr>
                            <m:ctrlPr>
                              <a:rPr lang="pt-BR" sz="20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ctrlPr>
                                  <a:rPr lang="pt-BR" sz="20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pt-BR" sz="2000" b="0" i="1">
                                    <a:latin typeface="Cambria Math" panose="02040503050406030204" pitchFamily="18" charset="0"/>
                                  </a:rPr>
                                  <m:t>1+</m:t>
                                </m:r>
                                <m:r>
                                  <a:rPr lang="pt-BR" sz="2000" b="0" i="1">
                                    <a:latin typeface="Cambria Math" panose="02040503050406030204" pitchFamily="18" charset="0"/>
                                  </a:rPr>
                                  <m:t>𝑋</m:t>
                                </m:r>
                              </m:e>
                            </m:d>
                            <m:r>
                              <a:rPr lang="pt-BR" sz="2000" b="0" i="1">
                                <a:latin typeface="Cambria Math" panose="02040503050406030204" pitchFamily="18" charset="0"/>
                              </a:rPr>
                              <m:t>∗</m:t>
                            </m:r>
                            <m:d>
                              <m:dPr>
                                <m:ctrlPr>
                                  <a:rPr lang="pt-BR" sz="20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pt-BR" sz="2000" b="0" i="1">
                                    <a:latin typeface="Cambria Math" panose="02040503050406030204" pitchFamily="18" charset="0"/>
                                  </a:rPr>
                                  <m:t>1+</m:t>
                                </m:r>
                                <m:r>
                                  <a:rPr lang="pt-BR" sz="2000" b="0" i="1">
                                    <a:latin typeface="Cambria Math" panose="02040503050406030204" pitchFamily="18" charset="0"/>
                                  </a:rPr>
                                  <m:t>𝑌</m:t>
                                </m:r>
                              </m:e>
                            </m:d>
                            <m:r>
                              <a:rPr lang="pt-BR" sz="2000" b="0" i="1">
                                <a:latin typeface="Cambria Math" panose="02040503050406030204" pitchFamily="18" charset="0"/>
                              </a:rPr>
                              <m:t>∗(1+</m:t>
                            </m:r>
                            <m:r>
                              <a:rPr lang="pt-BR" sz="2000" b="0" i="1">
                                <a:latin typeface="Cambria Math" panose="02040503050406030204" pitchFamily="18" charset="0"/>
                              </a:rPr>
                              <m:t>𝑍</m:t>
                            </m:r>
                            <m:r>
                              <a:rPr lang="pt-BR" sz="20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pt-BR" sz="2000" b="0" i="1">
                                <a:latin typeface="Cambria Math" panose="02040503050406030204" pitchFamily="18" charset="0"/>
                              </a:rPr>
                              <m:t>1−</m:t>
                            </m:r>
                            <m:r>
                              <a:rPr lang="pt-BR" sz="2000" b="0" i="1">
                                <a:latin typeface="Cambria Math" panose="02040503050406030204" pitchFamily="18" charset="0"/>
                              </a:rPr>
                              <m:t>𝐼</m:t>
                            </m:r>
                          </m:den>
                        </m:f>
                      </m:e>
                    </m:box>
                    <m:r>
                      <a:rPr lang="pt-BR" sz="2000" b="0" i="1">
                        <a:latin typeface="Cambria Math" panose="02040503050406030204" pitchFamily="18" charset="0"/>
                      </a:rPr>
                      <m:t>)−1</m:t>
                    </m:r>
                  </m:oMath>
                </m:oMathPara>
              </a14:m>
              <a:endParaRPr lang="pt-BR" sz="2000"/>
            </a:p>
          </xdr:txBody>
        </xdr:sp>
      </mc:Choice>
      <mc:Fallback xmlns="">
        <xdr:sp macro="" textlink="">
          <xdr:nvSpPr>
            <xdr:cNvPr id="6" name="CaixaDeTexto 5">
              <a:extLst>
                <a:ext uri="{FF2B5EF4-FFF2-40B4-BE49-F238E27FC236}">
                  <a16:creationId xmlns:a16="http://schemas.microsoft.com/office/drawing/2014/main" id="{4E996397-36BD-4467-9BCE-C5C6EEE895AC}"/>
                </a:ext>
              </a:extLst>
            </xdr:cNvPr>
            <xdr:cNvSpPr txBox="1"/>
          </xdr:nvSpPr>
          <xdr:spPr>
            <a:xfrm>
              <a:off x="4512468" y="8683228"/>
              <a:ext cx="4719637" cy="3850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pt-BR" sz="2000" i="0">
                  <a:latin typeface="Cambria Math" panose="02040503050406030204" pitchFamily="18" charset="0"/>
                </a:rPr>
                <a:t>□(64&amp;</a:t>
              </a:r>
              <a:r>
                <a:rPr lang="pt-BR" sz="2000" b="0" i="0">
                  <a:latin typeface="Cambria Math" panose="02040503050406030204" pitchFamily="18" charset="0"/>
                </a:rPr>
                <a:t>(((1+𝑋)∗(1+𝑌)∗(1+𝑍))/(1−𝐼)))−1</a:t>
              </a:r>
              <a:endParaRPr lang="pt-BR" sz="2000"/>
            </a:p>
          </xdr:txBody>
        </xdr:sp>
      </mc:Fallback>
    </mc:AlternateContent>
    <xdr:clientData/>
  </xdr:oneCellAnchor>
  <xdr:twoCellAnchor>
    <xdr:from>
      <xdr:col>1</xdr:col>
      <xdr:colOff>71438</xdr:colOff>
      <xdr:row>1</xdr:row>
      <xdr:rowOff>71438</xdr:rowOff>
    </xdr:from>
    <xdr:to>
      <xdr:col>8</xdr:col>
      <xdr:colOff>604838</xdr:colOff>
      <xdr:row>3</xdr:row>
      <xdr:rowOff>2382</xdr:rowOff>
    </xdr:to>
    <xdr:grpSp>
      <xdr:nvGrpSpPr>
        <xdr:cNvPr id="7" name="Agrupar 4">
          <a:extLst>
            <a:ext uri="{FF2B5EF4-FFF2-40B4-BE49-F238E27FC236}">
              <a16:creationId xmlns:a16="http://schemas.microsoft.com/office/drawing/2014/main" id="{C7ACA3CE-8728-4135-B848-E483E7CF7D5C}"/>
            </a:ext>
          </a:extLst>
        </xdr:cNvPr>
        <xdr:cNvGrpSpPr/>
      </xdr:nvGrpSpPr>
      <xdr:grpSpPr>
        <a:xfrm>
          <a:off x="681038" y="271463"/>
          <a:ext cx="8315325" cy="883444"/>
          <a:chOff x="0" y="0"/>
          <a:chExt cx="6724650" cy="988592"/>
        </a:xfrm>
      </xdr:grpSpPr>
      <xdr:pic>
        <xdr:nvPicPr>
          <xdr:cNvPr id="8" name="Imagem 7">
            <a:extLst>
              <a:ext uri="{FF2B5EF4-FFF2-40B4-BE49-F238E27FC236}">
                <a16:creationId xmlns:a16="http://schemas.microsoft.com/office/drawing/2014/main" id="{88D924AB-5969-204F-4D21-AB3E5A21A6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6724650" cy="975360"/>
          </a:xfrm>
          <a:prstGeom prst="rect">
            <a:avLst/>
          </a:prstGeom>
        </xdr:spPr>
      </xdr:pic>
      <xdr:sp macro="" textlink="">
        <xdr:nvSpPr>
          <xdr:cNvPr id="9" name="Caixa de Texto 2">
            <a:extLst>
              <a:ext uri="{FF2B5EF4-FFF2-40B4-BE49-F238E27FC236}">
                <a16:creationId xmlns:a16="http://schemas.microsoft.com/office/drawing/2014/main" id="{250FD4B2-F06E-2733-C0E1-371029CCF39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6274" y="650532"/>
            <a:ext cx="4295776" cy="338060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noAutofit/>
          </a:bodyPr>
          <a:lstStyle/>
          <a:p>
            <a:pPr algn="ctr">
              <a:lnSpc>
                <a:spcPct val="115000"/>
              </a:lnSpc>
              <a:spcAft>
                <a:spcPts val="1000"/>
              </a:spcAft>
            </a:pPr>
            <a:r>
              <a:rPr lang="pt-BR" sz="1100" b="1">
                <a:effectLst/>
                <a:latin typeface="Calibri" panose="020F0502020204030204" pitchFamily="34" charset="0"/>
                <a:ea typeface="Calibri" panose="020F0502020204030204" pitchFamily="34" charset="0"/>
                <a:cs typeface="Times New Roman" panose="02020603050405020304" pitchFamily="18" charset="0"/>
              </a:rPr>
              <a:t>SECRETARIA MUNICIPAL DE OBRAS E DESENVOLVIMENTO URBANO</a:t>
            </a:r>
            <a:endParaRPr lang="pt-BR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mailto:krofman@yahoo.com.br" TargetMode="External"/><Relationship Id="rId2" Type="http://schemas.openxmlformats.org/officeDocument/2006/relationships/hyperlink" Target="mailto:licitacoes@a3eng.com.br" TargetMode="External"/><Relationship Id="rId1" Type="http://schemas.openxmlformats.org/officeDocument/2006/relationships/hyperlink" Target="mailto:milfossas@hotmail.com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E3269-2B63-4ECB-92F6-B66B73728FA8}">
  <sheetPr>
    <pageSetUpPr fitToPage="1"/>
  </sheetPr>
  <dimension ref="A1:F33"/>
  <sheetViews>
    <sheetView topLeftCell="A16" workbookViewId="0">
      <selection activeCell="D24" sqref="D24"/>
    </sheetView>
  </sheetViews>
  <sheetFormatPr defaultRowHeight="15" x14ac:dyDescent="0.25"/>
  <cols>
    <col min="1" max="1" width="9.140625" style="7"/>
    <col min="2" max="2" width="12.85546875" style="7" customWidth="1"/>
    <col min="3" max="3" width="16.85546875" style="1" customWidth="1"/>
    <col min="4" max="4" width="91.42578125" style="1" customWidth="1"/>
    <col min="5" max="5" width="6.85546875" style="1" customWidth="1"/>
    <col min="6" max="6" width="10.28515625" style="1" customWidth="1"/>
    <col min="7" max="16384" width="9.140625" style="1"/>
  </cols>
  <sheetData>
    <row r="1" spans="1:6" x14ac:dyDescent="0.25">
      <c r="A1" s="18"/>
      <c r="B1" s="19"/>
      <c r="C1" s="20"/>
      <c r="D1" s="20"/>
      <c r="E1" s="20"/>
      <c r="F1" s="21"/>
    </row>
    <row r="2" spans="1:6" x14ac:dyDescent="0.25">
      <c r="A2" s="22"/>
      <c r="F2" s="23"/>
    </row>
    <row r="3" spans="1:6" x14ac:dyDescent="0.25">
      <c r="A3" s="22"/>
      <c r="F3" s="23"/>
    </row>
    <row r="4" spans="1:6" x14ac:dyDescent="0.25">
      <c r="A4" s="22"/>
      <c r="F4" s="23"/>
    </row>
    <row r="5" spans="1:6" x14ac:dyDescent="0.25">
      <c r="A5" s="22"/>
      <c r="F5" s="23"/>
    </row>
    <row r="6" spans="1:6" x14ac:dyDescent="0.25">
      <c r="A6" s="22"/>
      <c r="F6" s="23"/>
    </row>
    <row r="7" spans="1:6" ht="15.75" thickBot="1" x14ac:dyDescent="0.3">
      <c r="A7" s="24"/>
      <c r="B7" s="25"/>
      <c r="C7" s="26"/>
      <c r="D7" s="26"/>
      <c r="E7" s="26"/>
      <c r="F7" s="27"/>
    </row>
    <row r="8" spans="1:6" ht="9" customHeight="1" thickBot="1" x14ac:dyDescent="0.3">
      <c r="A8" s="22"/>
      <c r="F8" s="23"/>
    </row>
    <row r="9" spans="1:6" ht="18.75" customHeight="1" x14ac:dyDescent="0.25">
      <c r="A9" s="94" t="s">
        <v>135</v>
      </c>
      <c r="B9" s="95"/>
      <c r="C9" s="20"/>
      <c r="D9" s="20"/>
      <c r="E9" s="20"/>
      <c r="F9" s="21"/>
    </row>
    <row r="10" spans="1:6" ht="22.5" customHeight="1" thickBot="1" x14ac:dyDescent="0.3">
      <c r="A10" s="173" t="s">
        <v>137</v>
      </c>
      <c r="B10" s="174"/>
      <c r="C10" s="174"/>
      <c r="D10" s="174"/>
      <c r="E10" s="174"/>
      <c r="F10" s="175"/>
    </row>
    <row r="11" spans="1:6" ht="8.25" customHeight="1" thickBot="1" x14ac:dyDescent="0.3">
      <c r="A11" s="22"/>
      <c r="F11" s="23"/>
    </row>
    <row r="12" spans="1:6" ht="23.25" customHeight="1" thickBot="1" x14ac:dyDescent="0.3">
      <c r="A12" s="179" t="s">
        <v>49</v>
      </c>
      <c r="B12" s="180"/>
      <c r="C12" s="180"/>
      <c r="D12" s="180"/>
      <c r="E12" s="180"/>
      <c r="F12" s="181"/>
    </row>
    <row r="13" spans="1:6" ht="7.5" customHeight="1" thickBot="1" x14ac:dyDescent="0.3">
      <c r="A13" s="22"/>
      <c r="F13" s="23"/>
    </row>
    <row r="14" spans="1:6" ht="22.5" customHeight="1" thickBot="1" x14ac:dyDescent="0.3">
      <c r="A14" s="12" t="s">
        <v>2</v>
      </c>
      <c r="B14" s="13" t="s">
        <v>38</v>
      </c>
      <c r="C14" s="14" t="s">
        <v>3</v>
      </c>
      <c r="D14" s="14" t="s">
        <v>4</v>
      </c>
      <c r="E14" s="14" t="s">
        <v>9</v>
      </c>
      <c r="F14" s="15" t="s">
        <v>10</v>
      </c>
    </row>
    <row r="15" spans="1:6" ht="101.25" customHeight="1" x14ac:dyDescent="0.25">
      <c r="A15" s="182" t="s">
        <v>6</v>
      </c>
      <c r="B15" s="184" t="s">
        <v>39</v>
      </c>
      <c r="C15" s="189" t="s">
        <v>7</v>
      </c>
      <c r="D15" s="16" t="s">
        <v>90</v>
      </c>
      <c r="E15" s="189" t="s">
        <v>11</v>
      </c>
      <c r="F15" s="190">
        <v>2400</v>
      </c>
    </row>
    <row r="16" spans="1:6" ht="18.75" customHeight="1" x14ac:dyDescent="0.25">
      <c r="A16" s="183"/>
      <c r="B16" s="185"/>
      <c r="C16" s="187"/>
      <c r="D16" s="10" t="s">
        <v>40</v>
      </c>
      <c r="E16" s="188"/>
      <c r="F16" s="191"/>
    </row>
    <row r="17" spans="1:6" ht="22.5" customHeight="1" x14ac:dyDescent="0.25">
      <c r="A17" s="183"/>
      <c r="B17" s="185"/>
      <c r="C17" s="187"/>
      <c r="D17" s="8" t="s">
        <v>41</v>
      </c>
      <c r="E17" s="188"/>
      <c r="F17" s="191"/>
    </row>
    <row r="18" spans="1:6" ht="24" customHeight="1" x14ac:dyDescent="0.25">
      <c r="A18" s="183"/>
      <c r="B18" s="185"/>
      <c r="C18" s="187"/>
      <c r="D18" s="10" t="s">
        <v>42</v>
      </c>
      <c r="E18" s="188"/>
      <c r="F18" s="191"/>
    </row>
    <row r="19" spans="1:6" ht="24" customHeight="1" x14ac:dyDescent="0.25">
      <c r="A19" s="183"/>
      <c r="B19" s="185"/>
      <c r="C19" s="187"/>
      <c r="D19" s="8" t="s">
        <v>43</v>
      </c>
      <c r="E19" s="188"/>
      <c r="F19" s="191"/>
    </row>
    <row r="20" spans="1:6" ht="21.75" customHeight="1" x14ac:dyDescent="0.25">
      <c r="A20" s="183"/>
      <c r="B20" s="185"/>
      <c r="C20" s="187"/>
      <c r="D20" s="10" t="s">
        <v>136</v>
      </c>
      <c r="E20" s="188"/>
      <c r="F20" s="191"/>
    </row>
    <row r="21" spans="1:6" ht="31.5" customHeight="1" x14ac:dyDescent="0.25">
      <c r="A21" s="183"/>
      <c r="B21" s="185"/>
      <c r="C21" s="187"/>
      <c r="D21" s="8" t="s">
        <v>44</v>
      </c>
      <c r="E21" s="188"/>
      <c r="F21" s="191"/>
    </row>
    <row r="22" spans="1:6" ht="22.5" customHeight="1" x14ac:dyDescent="0.25">
      <c r="A22" s="183"/>
      <c r="B22" s="185"/>
      <c r="C22" s="187"/>
      <c r="D22" s="10" t="s">
        <v>46</v>
      </c>
      <c r="E22" s="188"/>
      <c r="F22" s="191"/>
    </row>
    <row r="23" spans="1:6" ht="26.25" customHeight="1" x14ac:dyDescent="0.25">
      <c r="A23" s="183"/>
      <c r="B23" s="185"/>
      <c r="C23" s="187"/>
      <c r="D23" s="8" t="s">
        <v>47</v>
      </c>
      <c r="E23" s="188"/>
      <c r="F23" s="191"/>
    </row>
    <row r="24" spans="1:6" ht="189" x14ac:dyDescent="0.25">
      <c r="A24" s="183" t="s">
        <v>0</v>
      </c>
      <c r="B24" s="185" t="s">
        <v>48</v>
      </c>
      <c r="C24" s="186" t="s">
        <v>93</v>
      </c>
      <c r="D24" s="17" t="s">
        <v>91</v>
      </c>
      <c r="E24" s="186" t="s">
        <v>11</v>
      </c>
      <c r="F24" s="191">
        <v>2400</v>
      </c>
    </row>
    <row r="25" spans="1:6" ht="23.25" customHeight="1" x14ac:dyDescent="0.25">
      <c r="A25" s="183"/>
      <c r="B25" s="185"/>
      <c r="C25" s="187"/>
      <c r="D25" s="10" t="s">
        <v>40</v>
      </c>
      <c r="E25" s="188"/>
      <c r="F25" s="191"/>
    </row>
    <row r="26" spans="1:6" ht="15.75" x14ac:dyDescent="0.25">
      <c r="A26" s="183"/>
      <c r="B26" s="185"/>
      <c r="C26" s="187"/>
      <c r="D26" s="8" t="s">
        <v>41</v>
      </c>
      <c r="E26" s="188"/>
      <c r="F26" s="191"/>
    </row>
    <row r="27" spans="1:6" ht="15.75" x14ac:dyDescent="0.25">
      <c r="A27" s="183"/>
      <c r="B27" s="185"/>
      <c r="C27" s="187"/>
      <c r="D27" s="10" t="s">
        <v>42</v>
      </c>
      <c r="E27" s="188"/>
      <c r="F27" s="191"/>
    </row>
    <row r="28" spans="1:6" ht="15.75" x14ac:dyDescent="0.25">
      <c r="A28" s="183"/>
      <c r="B28" s="185"/>
      <c r="C28" s="187"/>
      <c r="D28" s="8" t="s">
        <v>43</v>
      </c>
      <c r="E28" s="188"/>
      <c r="F28" s="191"/>
    </row>
    <row r="29" spans="1:6" ht="15.75" x14ac:dyDescent="0.25">
      <c r="A29" s="183"/>
      <c r="B29" s="185"/>
      <c r="C29" s="187"/>
      <c r="D29" s="10" t="s">
        <v>45</v>
      </c>
      <c r="E29" s="188"/>
      <c r="F29" s="191"/>
    </row>
    <row r="30" spans="1:6" ht="15.75" x14ac:dyDescent="0.25">
      <c r="A30" s="183"/>
      <c r="B30" s="185"/>
      <c r="C30" s="187"/>
      <c r="D30" s="8" t="s">
        <v>44</v>
      </c>
      <c r="E30" s="188"/>
      <c r="F30" s="191"/>
    </row>
    <row r="31" spans="1:6" ht="15.75" x14ac:dyDescent="0.25">
      <c r="A31" s="183"/>
      <c r="B31" s="185"/>
      <c r="C31" s="187"/>
      <c r="D31" s="10" t="s">
        <v>46</v>
      </c>
      <c r="E31" s="188"/>
      <c r="F31" s="191"/>
    </row>
    <row r="32" spans="1:6" ht="15.75" x14ac:dyDescent="0.25">
      <c r="A32" s="183"/>
      <c r="B32" s="185"/>
      <c r="C32" s="187"/>
      <c r="D32" s="8" t="s">
        <v>47</v>
      </c>
      <c r="E32" s="188"/>
      <c r="F32" s="191"/>
    </row>
    <row r="33" spans="1:6" ht="25.5" customHeight="1" thickBot="1" x14ac:dyDescent="0.3">
      <c r="A33" s="176" t="s">
        <v>92</v>
      </c>
      <c r="B33" s="177"/>
      <c r="C33" s="177"/>
      <c r="D33" s="177"/>
      <c r="E33" s="177"/>
      <c r="F33" s="178"/>
    </row>
  </sheetData>
  <mergeCells count="13">
    <mergeCell ref="A10:F10"/>
    <mergeCell ref="A33:F33"/>
    <mergeCell ref="A12:F12"/>
    <mergeCell ref="A15:A23"/>
    <mergeCell ref="B15:B23"/>
    <mergeCell ref="A24:A32"/>
    <mergeCell ref="B24:B32"/>
    <mergeCell ref="C24:C32"/>
    <mergeCell ref="E24:E32"/>
    <mergeCell ref="C15:C23"/>
    <mergeCell ref="E15:E23"/>
    <mergeCell ref="F15:F23"/>
    <mergeCell ref="F24:F32"/>
  </mergeCells>
  <printOptions horizontalCentered="1"/>
  <pageMargins left="0.70866141732283472" right="0.31496062992125984" top="0.78740157480314965" bottom="0.78740157480314965" header="0.31496062992125984" footer="0.31496062992125984"/>
  <pageSetup paperSize="9" scale="62" fitToHeight="2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6"/>
  <sheetViews>
    <sheetView tabSelected="1" topLeftCell="A21" zoomScale="80" zoomScaleNormal="80" workbookViewId="0">
      <selection activeCell="K26" sqref="K26"/>
    </sheetView>
  </sheetViews>
  <sheetFormatPr defaultColWidth="8.85546875" defaultRowHeight="15.75" x14ac:dyDescent="0.25"/>
  <cols>
    <col min="1" max="1" width="8.85546875" style="2"/>
    <col min="2" max="2" width="14.140625" style="2" customWidth="1"/>
    <col min="3" max="3" width="21.5703125" style="2" customWidth="1"/>
    <col min="4" max="4" width="46.85546875" style="2" customWidth="1"/>
    <col min="5" max="5" width="9.28515625" style="2" bestFit="1" customWidth="1"/>
    <col min="6" max="6" width="13.5703125" style="2" bestFit="1" customWidth="1"/>
    <col min="7" max="7" width="12.42578125" style="2" bestFit="1" customWidth="1"/>
    <col min="8" max="8" width="12.85546875" style="2" bestFit="1" customWidth="1"/>
    <col min="9" max="9" width="12.85546875" style="2" customWidth="1"/>
    <col min="10" max="10" width="11" style="2" bestFit="1" customWidth="1"/>
    <col min="11" max="11" width="21.7109375" style="2" bestFit="1" customWidth="1"/>
    <col min="12" max="12" width="14.5703125" style="2" bestFit="1" customWidth="1"/>
    <col min="13" max="13" width="12.140625" style="2" bestFit="1" customWidth="1"/>
    <col min="14" max="16384" width="8.85546875" style="2"/>
  </cols>
  <sheetData>
    <row r="1" spans="1:9" x14ac:dyDescent="0.25">
      <c r="A1" s="86"/>
      <c r="B1" s="87"/>
      <c r="C1" s="87"/>
      <c r="D1" s="87"/>
      <c r="E1" s="87"/>
      <c r="F1" s="87"/>
      <c r="G1" s="87"/>
      <c r="H1" s="87"/>
      <c r="I1" s="88"/>
    </row>
    <row r="2" spans="1:9" x14ac:dyDescent="0.25">
      <c r="A2" s="89"/>
      <c r="I2" s="90"/>
    </row>
    <row r="3" spans="1:9" x14ac:dyDescent="0.25">
      <c r="A3" s="89"/>
      <c r="I3" s="90"/>
    </row>
    <row r="4" spans="1:9" x14ac:dyDescent="0.25">
      <c r="A4" s="89"/>
      <c r="I4" s="90"/>
    </row>
    <row r="5" spans="1:9" x14ac:dyDescent="0.25">
      <c r="A5" s="89"/>
      <c r="I5" s="90"/>
    </row>
    <row r="6" spans="1:9" x14ac:dyDescent="0.25">
      <c r="A6" s="89"/>
      <c r="I6" s="90"/>
    </row>
    <row r="7" spans="1:9" ht="16.5" thickBot="1" x14ac:dyDescent="0.3">
      <c r="A7" s="91"/>
      <c r="B7" s="92"/>
      <c r="C7" s="92"/>
      <c r="D7" s="92"/>
      <c r="E7" s="92"/>
      <c r="F7" s="92"/>
      <c r="G7" s="92"/>
      <c r="H7" s="92"/>
      <c r="I7" s="93"/>
    </row>
    <row r="8" spans="1:9" ht="9" customHeight="1" thickBot="1" x14ac:dyDescent="0.3">
      <c r="A8" s="89"/>
      <c r="I8" s="90"/>
    </row>
    <row r="9" spans="1:9" ht="26.25" customHeight="1" x14ac:dyDescent="0.25">
      <c r="A9" s="192" t="s">
        <v>135</v>
      </c>
      <c r="B9" s="193"/>
      <c r="C9" s="193"/>
      <c r="D9" s="193"/>
      <c r="E9" s="193"/>
      <c r="F9" s="193"/>
      <c r="G9" s="193"/>
      <c r="H9" s="193"/>
      <c r="I9" s="194"/>
    </row>
    <row r="10" spans="1:9" ht="27.75" customHeight="1" thickBot="1" x14ac:dyDescent="0.3">
      <c r="A10" s="195" t="s">
        <v>137</v>
      </c>
      <c r="B10" s="196"/>
      <c r="C10" s="196"/>
      <c r="D10" s="196"/>
      <c r="E10" s="196"/>
      <c r="F10" s="196"/>
      <c r="G10" s="196"/>
      <c r="H10" s="196"/>
      <c r="I10" s="197"/>
    </row>
    <row r="11" spans="1:9" ht="13.5" customHeight="1" thickBot="1" x14ac:dyDescent="0.3">
      <c r="A11" s="89"/>
      <c r="I11" s="90"/>
    </row>
    <row r="12" spans="1:9" x14ac:dyDescent="0.25">
      <c r="A12" s="89"/>
      <c r="F12" s="225" t="s">
        <v>52</v>
      </c>
      <c r="G12" s="226"/>
      <c r="H12" s="226"/>
      <c r="I12" s="227"/>
    </row>
    <row r="13" spans="1:9" ht="16.5" thickBot="1" x14ac:dyDescent="0.3">
      <c r="A13" s="89"/>
      <c r="F13" s="222" t="s">
        <v>53</v>
      </c>
      <c r="G13" s="223"/>
      <c r="H13" s="223"/>
      <c r="I13" s="224"/>
    </row>
    <row r="14" spans="1:9" ht="9.75" customHeight="1" thickBot="1" x14ac:dyDescent="0.3">
      <c r="A14" s="89"/>
      <c r="I14" s="90"/>
    </row>
    <row r="15" spans="1:9" ht="34.5" customHeight="1" thickBot="1" x14ac:dyDescent="0.3">
      <c r="A15" s="219" t="s">
        <v>138</v>
      </c>
      <c r="B15" s="220"/>
      <c r="C15" s="220"/>
      <c r="D15" s="220"/>
      <c r="E15" s="220"/>
      <c r="F15" s="220"/>
      <c r="G15" s="220"/>
      <c r="H15" s="220"/>
      <c r="I15" s="221"/>
    </row>
    <row r="16" spans="1:9" ht="9.75" customHeight="1" thickBot="1" x14ac:dyDescent="0.3">
      <c r="A16" s="89"/>
      <c r="I16" s="90"/>
    </row>
    <row r="17" spans="1:13" ht="22.5" customHeight="1" thickBot="1" x14ac:dyDescent="0.3">
      <c r="A17" s="52" t="s">
        <v>2</v>
      </c>
      <c r="B17" s="53" t="s">
        <v>38</v>
      </c>
      <c r="C17" s="54" t="s">
        <v>3</v>
      </c>
      <c r="D17" s="207" t="s">
        <v>4</v>
      </c>
      <c r="E17" s="208"/>
      <c r="F17" s="208"/>
      <c r="G17" s="208"/>
      <c r="H17" s="209"/>
      <c r="I17" s="55" t="s">
        <v>14</v>
      </c>
    </row>
    <row r="18" spans="1:13" ht="96.75" customHeight="1" x14ac:dyDescent="0.25">
      <c r="A18" s="29" t="s">
        <v>6</v>
      </c>
      <c r="B18" s="6" t="s">
        <v>39</v>
      </c>
      <c r="C18" s="30" t="s">
        <v>7</v>
      </c>
      <c r="D18" s="216" t="s">
        <v>15</v>
      </c>
      <c r="E18" s="217"/>
      <c r="F18" s="217"/>
      <c r="G18" s="217"/>
      <c r="H18" s="218"/>
      <c r="I18" s="31">
        <v>240.86</v>
      </c>
    </row>
    <row r="19" spans="1:13" ht="30" customHeight="1" thickBot="1" x14ac:dyDescent="0.3">
      <c r="A19" s="210" t="s">
        <v>130</v>
      </c>
      <c r="B19" s="211"/>
      <c r="C19" s="211"/>
      <c r="D19" s="211"/>
      <c r="E19" s="211"/>
      <c r="F19" s="211"/>
      <c r="G19" s="211"/>
      <c r="H19" s="211"/>
      <c r="I19" s="212"/>
    </row>
    <row r="20" spans="1:13" ht="36.75" customHeight="1" thickBot="1" x14ac:dyDescent="0.3">
      <c r="A20" s="32" t="s">
        <v>3</v>
      </c>
      <c r="B20" s="204" t="s">
        <v>4</v>
      </c>
      <c r="C20" s="205"/>
      <c r="D20" s="206"/>
      <c r="E20" s="33" t="s">
        <v>50</v>
      </c>
      <c r="F20" s="34" t="s">
        <v>12</v>
      </c>
      <c r="G20" s="35" t="s">
        <v>13</v>
      </c>
      <c r="H20" s="34" t="s">
        <v>1</v>
      </c>
      <c r="I20" s="36" t="s">
        <v>14</v>
      </c>
    </row>
    <row r="21" spans="1:13" ht="30.75" customHeight="1" x14ac:dyDescent="0.25">
      <c r="A21" s="37" t="s">
        <v>16</v>
      </c>
      <c r="B21" s="213" t="s">
        <v>17</v>
      </c>
      <c r="C21" s="214"/>
      <c r="D21" s="215"/>
      <c r="E21" s="38" t="s">
        <v>18</v>
      </c>
      <c r="F21" s="39">
        <v>5.7</v>
      </c>
      <c r="G21" s="40">
        <v>6.76</v>
      </c>
      <c r="H21" s="39">
        <v>0</v>
      </c>
      <c r="I21" s="41">
        <v>38.53</v>
      </c>
    </row>
    <row r="22" spans="1:13" ht="36.75" customHeight="1" x14ac:dyDescent="0.25">
      <c r="A22" s="42" t="s">
        <v>19</v>
      </c>
      <c r="B22" s="198" t="s">
        <v>20</v>
      </c>
      <c r="C22" s="199"/>
      <c r="D22" s="200"/>
      <c r="E22" s="43" t="s">
        <v>18</v>
      </c>
      <c r="F22" s="44">
        <v>0.15</v>
      </c>
      <c r="G22" s="45">
        <v>23.7</v>
      </c>
      <c r="H22" s="44">
        <v>50</v>
      </c>
      <c r="I22" s="46">
        <v>5.33</v>
      </c>
    </row>
    <row r="23" spans="1:13" ht="27" customHeight="1" x14ac:dyDescent="0.25">
      <c r="A23" s="42" t="s">
        <v>21</v>
      </c>
      <c r="B23" s="198" t="s">
        <v>22</v>
      </c>
      <c r="C23" s="199"/>
      <c r="D23" s="200"/>
      <c r="E23" s="43" t="s">
        <v>23</v>
      </c>
      <c r="F23" s="44">
        <v>0.1</v>
      </c>
      <c r="G23" s="45">
        <v>9.85</v>
      </c>
      <c r="H23" s="44">
        <v>0</v>
      </c>
      <c r="I23" s="46">
        <v>0.99</v>
      </c>
    </row>
    <row r="24" spans="1:13" ht="29.25" customHeight="1" x14ac:dyDescent="0.25">
      <c r="A24" s="42" t="s">
        <v>24</v>
      </c>
      <c r="B24" s="198" t="s">
        <v>25</v>
      </c>
      <c r="C24" s="199"/>
      <c r="D24" s="200"/>
      <c r="E24" s="43" t="s">
        <v>26</v>
      </c>
      <c r="F24" s="44">
        <v>6.3099999999999996E-3</v>
      </c>
      <c r="G24" s="45">
        <v>1283.73</v>
      </c>
      <c r="H24" s="44">
        <v>0</v>
      </c>
      <c r="I24" s="46">
        <v>8.1</v>
      </c>
    </row>
    <row r="25" spans="1:13" ht="42" customHeight="1" x14ac:dyDescent="0.25">
      <c r="A25" s="42" t="s">
        <v>27</v>
      </c>
      <c r="B25" s="198" t="s">
        <v>28</v>
      </c>
      <c r="C25" s="199"/>
      <c r="D25" s="200"/>
      <c r="E25" s="43" t="s">
        <v>11</v>
      </c>
      <c r="F25" s="44">
        <v>1</v>
      </c>
      <c r="G25" s="45">
        <v>24.24</v>
      </c>
      <c r="H25" s="44">
        <v>3</v>
      </c>
      <c r="I25" s="46">
        <v>24.97</v>
      </c>
    </row>
    <row r="26" spans="1:13" ht="35.25" customHeight="1" x14ac:dyDescent="0.25">
      <c r="A26" s="42" t="s">
        <v>29</v>
      </c>
      <c r="B26" s="198" t="s">
        <v>30</v>
      </c>
      <c r="C26" s="199"/>
      <c r="D26" s="200"/>
      <c r="E26" s="43" t="s">
        <v>11</v>
      </c>
      <c r="F26" s="44">
        <v>1</v>
      </c>
      <c r="G26" s="45">
        <v>27.23</v>
      </c>
      <c r="H26" s="44">
        <v>3</v>
      </c>
      <c r="I26" s="46">
        <v>28.04</v>
      </c>
    </row>
    <row r="27" spans="1:13" ht="46.5" customHeight="1" x14ac:dyDescent="0.25">
      <c r="A27" s="42" t="s">
        <v>31</v>
      </c>
      <c r="B27" s="198" t="s">
        <v>32</v>
      </c>
      <c r="C27" s="199"/>
      <c r="D27" s="200"/>
      <c r="E27" s="43" t="s">
        <v>11</v>
      </c>
      <c r="F27" s="44">
        <v>1</v>
      </c>
      <c r="G27" s="45">
        <v>24.24</v>
      </c>
      <c r="H27" s="44">
        <v>3</v>
      </c>
      <c r="I27" s="46">
        <v>24.97</v>
      </c>
    </row>
    <row r="28" spans="1:13" ht="47.25" customHeight="1" x14ac:dyDescent="0.25">
      <c r="A28" s="42" t="s">
        <v>33</v>
      </c>
      <c r="B28" s="198" t="s">
        <v>34</v>
      </c>
      <c r="C28" s="199"/>
      <c r="D28" s="200"/>
      <c r="E28" s="43" t="s">
        <v>35</v>
      </c>
      <c r="F28" s="44">
        <v>1.3750000000000001E-4</v>
      </c>
      <c r="G28" s="45">
        <v>723519.54</v>
      </c>
      <c r="H28" s="44">
        <v>3</v>
      </c>
      <c r="I28" s="46">
        <v>102.47</v>
      </c>
    </row>
    <row r="29" spans="1:13" ht="37.5" customHeight="1" thickBot="1" x14ac:dyDescent="0.3">
      <c r="A29" s="47" t="s">
        <v>36</v>
      </c>
      <c r="B29" s="201" t="s">
        <v>37</v>
      </c>
      <c r="C29" s="202"/>
      <c r="D29" s="203"/>
      <c r="E29" s="48" t="s">
        <v>35</v>
      </c>
      <c r="F29" s="49">
        <v>6.4999999999999997E-4</v>
      </c>
      <c r="G29" s="50">
        <v>11480.46</v>
      </c>
      <c r="H29" s="49">
        <v>0</v>
      </c>
      <c r="I29" s="51">
        <v>7.46</v>
      </c>
    </row>
    <row r="30" spans="1:13" ht="16.5" thickBot="1" x14ac:dyDescent="0.3">
      <c r="A30" s="89"/>
      <c r="I30" s="98"/>
    </row>
    <row r="31" spans="1:13" ht="20.25" customHeight="1" thickBot="1" x14ac:dyDescent="0.3">
      <c r="A31" s="52" t="s">
        <v>2</v>
      </c>
      <c r="B31" s="53" t="s">
        <v>38</v>
      </c>
      <c r="C31" s="54" t="s">
        <v>3</v>
      </c>
      <c r="D31" s="207" t="s">
        <v>4</v>
      </c>
      <c r="E31" s="208"/>
      <c r="F31" s="208"/>
      <c r="G31" s="208"/>
      <c r="H31" s="209"/>
      <c r="I31" s="55" t="s">
        <v>14</v>
      </c>
    </row>
    <row r="32" spans="1:13" ht="136.5" customHeight="1" x14ac:dyDescent="0.25">
      <c r="A32" s="29" t="s">
        <v>0</v>
      </c>
      <c r="B32" s="6" t="str">
        <f>Memória!B24</f>
        <v>PMSPA - 1</v>
      </c>
      <c r="C32" s="30" t="str">
        <f>Memória!C24</f>
        <v>19.010.0025-5*</v>
      </c>
      <c r="D32" s="216" t="str">
        <f>Memória!D24</f>
        <v>CUSTO HORÁRIO DE UTILIZAÇÃO DE EQUIPAMENTOEQUIPAMENTO COMBINADO DE JATO D´ÀGUA MODELO VÁCUO ALTA PRESSÃO, COM TANQUE COM FORMATO CILÍNDRICO E TAMPOS ABAULADOS, COM CAPACIDADE DE 9.000 LITROS, DIVIDINDO EM DOIS COMPARTILHAMENTOS SENDO 4.000 LITROS NA PARTE DIANTEIRA DESTINADO AO ARMAZENAMENTO DE ÀGUA DE HIDROJATEAMENTO E 5.000 LITROS NA PARTE TRASEIRA DESTINADOS AOS DETRITOS COLATADOS POR VÁCUO, CONSTRUÍDOS EM CHAPA DE AÇO CARBONO DE ESPESSURA 3/16" (4,76MM) E REFORCADO EXTERNAMENTE COM CINTAS DE VIGA "U" DOBRADA DE CHAPA DE 1/8" (3,17MM) ,INCLUSIVE EQUIPE DE OPERACAO,ABASTECIMENTO D'AGUA E TRANSPORTE DO MATERIAL REMOVIDO - Detalhes das especificações no termo de referência</v>
      </c>
      <c r="E32" s="217"/>
      <c r="F32" s="217"/>
      <c r="G32" s="217"/>
      <c r="H32" s="218"/>
      <c r="I32" s="31">
        <v>226.68</v>
      </c>
      <c r="K32" s="28"/>
      <c r="L32" s="28"/>
      <c r="M32" s="28"/>
    </row>
    <row r="33" spans="1:12" ht="26.25" customHeight="1" thickBot="1" x14ac:dyDescent="0.3">
      <c r="A33" s="210" t="s">
        <v>131</v>
      </c>
      <c r="B33" s="211"/>
      <c r="C33" s="211"/>
      <c r="D33" s="211"/>
      <c r="E33" s="211"/>
      <c r="F33" s="211"/>
      <c r="G33" s="211"/>
      <c r="H33" s="211"/>
      <c r="I33" s="212"/>
    </row>
    <row r="34" spans="1:12" ht="24.75" customHeight="1" thickBot="1" x14ac:dyDescent="0.3">
      <c r="A34" s="32" t="s">
        <v>3</v>
      </c>
      <c r="B34" s="204" t="s">
        <v>4</v>
      </c>
      <c r="C34" s="205"/>
      <c r="D34" s="206"/>
      <c r="E34" s="33" t="s">
        <v>50</v>
      </c>
      <c r="F34" s="34" t="s">
        <v>12</v>
      </c>
      <c r="G34" s="35" t="s">
        <v>13</v>
      </c>
      <c r="H34" s="34" t="s">
        <v>1</v>
      </c>
      <c r="I34" s="36" t="s">
        <v>14</v>
      </c>
    </row>
    <row r="35" spans="1:12" ht="23.25" customHeight="1" x14ac:dyDescent="0.25">
      <c r="A35" s="37" t="s">
        <v>16</v>
      </c>
      <c r="B35" s="213" t="s">
        <v>17</v>
      </c>
      <c r="C35" s="214"/>
      <c r="D35" s="215"/>
      <c r="E35" s="38" t="s">
        <v>18</v>
      </c>
      <c r="F35" s="39">
        <v>5.7</v>
      </c>
      <c r="G35" s="40">
        <v>6.76</v>
      </c>
      <c r="H35" s="39">
        <v>0</v>
      </c>
      <c r="I35" s="41">
        <v>38.53</v>
      </c>
    </row>
    <row r="36" spans="1:12" ht="33.75" customHeight="1" x14ac:dyDescent="0.25">
      <c r="A36" s="42" t="s">
        <v>19</v>
      </c>
      <c r="B36" s="198" t="s">
        <v>20</v>
      </c>
      <c r="C36" s="199"/>
      <c r="D36" s="200"/>
      <c r="E36" s="43" t="s">
        <v>18</v>
      </c>
      <c r="F36" s="44">
        <v>0.15</v>
      </c>
      <c r="G36" s="45">
        <v>23.7</v>
      </c>
      <c r="H36" s="44">
        <v>50</v>
      </c>
      <c r="I36" s="46">
        <v>5.33</v>
      </c>
    </row>
    <row r="37" spans="1:12" ht="27" customHeight="1" x14ac:dyDescent="0.25">
      <c r="A37" s="42" t="s">
        <v>21</v>
      </c>
      <c r="B37" s="198" t="s">
        <v>22</v>
      </c>
      <c r="C37" s="199"/>
      <c r="D37" s="200"/>
      <c r="E37" s="43" t="s">
        <v>23</v>
      </c>
      <c r="F37" s="44">
        <v>0.1</v>
      </c>
      <c r="G37" s="45">
        <v>9.85</v>
      </c>
      <c r="H37" s="44">
        <v>0</v>
      </c>
      <c r="I37" s="46">
        <v>0.99</v>
      </c>
    </row>
    <row r="38" spans="1:12" ht="23.25" customHeight="1" x14ac:dyDescent="0.25">
      <c r="A38" s="42" t="s">
        <v>24</v>
      </c>
      <c r="B38" s="198" t="s">
        <v>25</v>
      </c>
      <c r="C38" s="199"/>
      <c r="D38" s="200"/>
      <c r="E38" s="43" t="s">
        <v>26</v>
      </c>
      <c r="F38" s="44">
        <v>6.3099999999999996E-3</v>
      </c>
      <c r="G38" s="45">
        <v>1283.73</v>
      </c>
      <c r="H38" s="44">
        <v>0</v>
      </c>
      <c r="I38" s="46">
        <v>8.1</v>
      </c>
    </row>
    <row r="39" spans="1:12" ht="33" customHeight="1" x14ac:dyDescent="0.25">
      <c r="A39" s="42" t="s">
        <v>27</v>
      </c>
      <c r="B39" s="198" t="s">
        <v>28</v>
      </c>
      <c r="C39" s="199"/>
      <c r="D39" s="200"/>
      <c r="E39" s="43" t="s">
        <v>11</v>
      </c>
      <c r="F39" s="44">
        <v>1</v>
      </c>
      <c r="G39" s="45">
        <v>24.24</v>
      </c>
      <c r="H39" s="44">
        <v>3</v>
      </c>
      <c r="I39" s="46">
        <v>24.97</v>
      </c>
    </row>
    <row r="40" spans="1:12" ht="42" customHeight="1" x14ac:dyDescent="0.25">
      <c r="A40" s="42" t="s">
        <v>29</v>
      </c>
      <c r="B40" s="198" t="s">
        <v>30</v>
      </c>
      <c r="C40" s="199"/>
      <c r="D40" s="200"/>
      <c r="E40" s="43" t="s">
        <v>11</v>
      </c>
      <c r="F40" s="44">
        <v>1</v>
      </c>
      <c r="G40" s="45">
        <v>27.23</v>
      </c>
      <c r="H40" s="44">
        <v>3</v>
      </c>
      <c r="I40" s="46">
        <v>28.05</v>
      </c>
    </row>
    <row r="41" spans="1:12" ht="36.75" customHeight="1" x14ac:dyDescent="0.25">
      <c r="A41" s="42" t="s">
        <v>31</v>
      </c>
      <c r="B41" s="198" t="s">
        <v>32</v>
      </c>
      <c r="C41" s="199"/>
      <c r="D41" s="200"/>
      <c r="E41" s="43" t="s">
        <v>11</v>
      </c>
      <c r="F41" s="44">
        <v>1</v>
      </c>
      <c r="G41" s="45">
        <v>24.24</v>
      </c>
      <c r="H41" s="44">
        <v>3</v>
      </c>
      <c r="I41" s="46">
        <v>24.97</v>
      </c>
    </row>
    <row r="42" spans="1:12" ht="152.25" customHeight="1" x14ac:dyDescent="0.25">
      <c r="A42" s="42" t="s">
        <v>94</v>
      </c>
      <c r="B42" s="198" t="s">
        <v>51</v>
      </c>
      <c r="C42" s="199"/>
      <c r="D42" s="200"/>
      <c r="E42" s="43" t="s">
        <v>35</v>
      </c>
      <c r="F42" s="44">
        <v>1.3750000000000001E-4</v>
      </c>
      <c r="G42" s="45">
        <v>623505.54</v>
      </c>
      <c r="H42" s="44">
        <v>3</v>
      </c>
      <c r="I42" s="46">
        <v>88.28</v>
      </c>
      <c r="J42" s="28"/>
      <c r="K42" s="56"/>
      <c r="L42" s="3"/>
    </row>
    <row r="43" spans="1:12" ht="23.25" customHeight="1" thickBot="1" x14ac:dyDescent="0.3">
      <c r="A43" s="47" t="s">
        <v>36</v>
      </c>
      <c r="B43" s="201" t="s">
        <v>37</v>
      </c>
      <c r="C43" s="202"/>
      <c r="D43" s="203"/>
      <c r="E43" s="48" t="s">
        <v>35</v>
      </c>
      <c r="F43" s="49">
        <v>6.4999999999999997E-4</v>
      </c>
      <c r="G43" s="50">
        <v>11480.46</v>
      </c>
      <c r="H43" s="49">
        <v>0</v>
      </c>
      <c r="I43" s="51">
        <v>7.46</v>
      </c>
      <c r="L43" s="56"/>
    </row>
    <row r="44" spans="1:12" ht="23.25" customHeight="1" x14ac:dyDescent="0.25">
      <c r="A44" s="94" t="s">
        <v>92</v>
      </c>
      <c r="B44" s="95"/>
      <c r="C44" s="95"/>
      <c r="D44" s="95"/>
      <c r="E44" s="95"/>
      <c r="F44" s="95"/>
      <c r="G44" s="95"/>
      <c r="H44" s="95"/>
      <c r="I44" s="99"/>
    </row>
    <row r="45" spans="1:12" ht="24" customHeight="1" thickBot="1" x14ac:dyDescent="0.3">
      <c r="A45" s="163" t="s">
        <v>95</v>
      </c>
      <c r="B45" s="164"/>
      <c r="C45" s="164"/>
      <c r="D45" s="164"/>
      <c r="E45" s="164"/>
      <c r="F45" s="164"/>
      <c r="G45" s="164"/>
      <c r="H45" s="164"/>
      <c r="I45" s="165"/>
    </row>
    <row r="46" spans="1:12" ht="3" customHeight="1" thickBot="1" x14ac:dyDescent="0.3">
      <c r="A46" s="91"/>
      <c r="B46" s="92"/>
      <c r="C46" s="92"/>
      <c r="D46" s="92"/>
      <c r="E46" s="92"/>
      <c r="F46" s="92"/>
      <c r="G46" s="92"/>
      <c r="H46" s="92"/>
      <c r="I46" s="93"/>
    </row>
  </sheetData>
  <mergeCells count="31">
    <mergeCell ref="B42:D42"/>
    <mergeCell ref="B43:D43"/>
    <mergeCell ref="A15:I15"/>
    <mergeCell ref="F13:I13"/>
    <mergeCell ref="F12:I12"/>
    <mergeCell ref="B37:D37"/>
    <mergeCell ref="B38:D38"/>
    <mergeCell ref="B39:D39"/>
    <mergeCell ref="B40:D40"/>
    <mergeCell ref="B41:D41"/>
    <mergeCell ref="D32:H32"/>
    <mergeCell ref="A33:I33"/>
    <mergeCell ref="B34:D34"/>
    <mergeCell ref="B35:D35"/>
    <mergeCell ref="B36:D36"/>
    <mergeCell ref="B27:D27"/>
    <mergeCell ref="D31:H31"/>
    <mergeCell ref="D17:H17"/>
    <mergeCell ref="A19:I19"/>
    <mergeCell ref="B21:D21"/>
    <mergeCell ref="B22:D22"/>
    <mergeCell ref="D18:H18"/>
    <mergeCell ref="B23:D23"/>
    <mergeCell ref="B24:D24"/>
    <mergeCell ref="B25:D25"/>
    <mergeCell ref="B26:D26"/>
    <mergeCell ref="A9:I9"/>
    <mergeCell ref="A10:I10"/>
    <mergeCell ref="B28:D28"/>
    <mergeCell ref="B29:D29"/>
    <mergeCell ref="B20:D20"/>
  </mergeCells>
  <phoneticPr fontId="2" type="noConversion"/>
  <printOptions horizontalCentered="1"/>
  <pageMargins left="0.70866141732283472" right="0.31496062992125984" top="0.78740157480314965" bottom="0.78740157480314965" header="0.31496062992125984" footer="0.31496062992125984"/>
  <pageSetup paperSize="9" scale="60" fitToHeight="2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9790A-D769-4F66-932F-CB57F5E07591}">
  <sheetPr>
    <pageSetUpPr fitToPage="1"/>
  </sheetPr>
  <dimension ref="A1:M46"/>
  <sheetViews>
    <sheetView topLeftCell="A25" workbookViewId="0">
      <selection activeCell="D32" sqref="D32:H32"/>
    </sheetView>
  </sheetViews>
  <sheetFormatPr defaultColWidth="8.85546875" defaultRowHeight="15.75" x14ac:dyDescent="0.25"/>
  <cols>
    <col min="1" max="1" width="8.85546875" style="2"/>
    <col min="2" max="2" width="14.140625" style="2" customWidth="1"/>
    <col min="3" max="3" width="21.5703125" style="2" customWidth="1"/>
    <col min="4" max="4" width="46.85546875" style="2" customWidth="1"/>
    <col min="5" max="5" width="9.28515625" style="2" bestFit="1" customWidth="1"/>
    <col min="6" max="6" width="13.5703125" style="2" bestFit="1" customWidth="1"/>
    <col min="7" max="7" width="12.42578125" style="2" bestFit="1" customWidth="1"/>
    <col min="8" max="8" width="12.85546875" style="2" bestFit="1" customWidth="1"/>
    <col min="9" max="9" width="12.85546875" style="2" customWidth="1"/>
    <col min="10" max="10" width="12.140625" style="2" bestFit="1" customWidth="1"/>
    <col min="11" max="11" width="21.7109375" style="2" bestFit="1" customWidth="1"/>
    <col min="12" max="12" width="14.5703125" style="2" bestFit="1" customWidth="1"/>
    <col min="13" max="13" width="12.140625" style="2" bestFit="1" customWidth="1"/>
    <col min="14" max="16384" width="8.85546875" style="2"/>
  </cols>
  <sheetData>
    <row r="1" spans="1:9" x14ac:dyDescent="0.25">
      <c r="A1" s="86"/>
      <c r="B1" s="87"/>
      <c r="C1" s="87"/>
      <c r="D1" s="87"/>
      <c r="E1" s="87"/>
      <c r="F1" s="87"/>
      <c r="G1" s="87"/>
      <c r="H1" s="87"/>
      <c r="I1" s="88"/>
    </row>
    <row r="2" spans="1:9" x14ac:dyDescent="0.25">
      <c r="A2" s="89"/>
      <c r="I2" s="90"/>
    </row>
    <row r="3" spans="1:9" x14ac:dyDescent="0.25">
      <c r="A3" s="89"/>
      <c r="I3" s="90"/>
    </row>
    <row r="4" spans="1:9" x14ac:dyDescent="0.25">
      <c r="A4" s="89"/>
      <c r="I4" s="90"/>
    </row>
    <row r="5" spans="1:9" x14ac:dyDescent="0.25">
      <c r="A5" s="89"/>
      <c r="I5" s="90"/>
    </row>
    <row r="6" spans="1:9" x14ac:dyDescent="0.25">
      <c r="A6" s="89"/>
      <c r="I6" s="90"/>
    </row>
    <row r="7" spans="1:9" ht="16.5" thickBot="1" x14ac:dyDescent="0.3">
      <c r="A7" s="91"/>
      <c r="B7" s="92"/>
      <c r="C7" s="92"/>
      <c r="D7" s="92"/>
      <c r="E7" s="92"/>
      <c r="F7" s="92"/>
      <c r="G7" s="92"/>
      <c r="H7" s="92"/>
      <c r="I7" s="93"/>
    </row>
    <row r="8" spans="1:9" ht="12" customHeight="1" thickBot="1" x14ac:dyDescent="0.3">
      <c r="A8" s="89"/>
      <c r="I8" s="90"/>
    </row>
    <row r="9" spans="1:9" ht="18" customHeight="1" x14ac:dyDescent="0.25">
      <c r="A9" s="192" t="s">
        <v>135</v>
      </c>
      <c r="B9" s="193"/>
      <c r="C9" s="193"/>
      <c r="D9" s="193"/>
      <c r="E9" s="193"/>
      <c r="F9" s="193"/>
      <c r="G9" s="193"/>
      <c r="H9" s="193"/>
      <c r="I9" s="194"/>
    </row>
    <row r="10" spans="1:9" ht="18" customHeight="1" thickBot="1" x14ac:dyDescent="0.3">
      <c r="A10" s="195" t="s">
        <v>137</v>
      </c>
      <c r="B10" s="196"/>
      <c r="C10" s="196"/>
      <c r="D10" s="196"/>
      <c r="E10" s="196"/>
      <c r="F10" s="196"/>
      <c r="G10" s="196"/>
      <c r="H10" s="196"/>
      <c r="I10" s="197"/>
    </row>
    <row r="11" spans="1:9" ht="8.25" customHeight="1" thickBot="1" x14ac:dyDescent="0.3">
      <c r="A11" s="89"/>
      <c r="I11" s="90"/>
    </row>
    <row r="12" spans="1:9" x14ac:dyDescent="0.25">
      <c r="A12" s="89"/>
      <c r="F12" s="225" t="s">
        <v>52</v>
      </c>
      <c r="G12" s="226"/>
      <c r="H12" s="226"/>
      <c r="I12" s="227"/>
    </row>
    <row r="13" spans="1:9" ht="16.5" thickBot="1" x14ac:dyDescent="0.3">
      <c r="A13" s="89"/>
      <c r="F13" s="222" t="s">
        <v>53</v>
      </c>
      <c r="G13" s="223"/>
      <c r="H13" s="223"/>
      <c r="I13" s="224"/>
    </row>
    <row r="14" spans="1:9" ht="11.25" customHeight="1" thickBot="1" x14ac:dyDescent="0.3">
      <c r="A14" s="89"/>
      <c r="I14" s="90"/>
    </row>
    <row r="15" spans="1:9" ht="27.75" customHeight="1" thickBot="1" x14ac:dyDescent="0.3">
      <c r="A15" s="219" t="s">
        <v>139</v>
      </c>
      <c r="B15" s="220"/>
      <c r="C15" s="220"/>
      <c r="D15" s="220"/>
      <c r="E15" s="220"/>
      <c r="F15" s="220"/>
      <c r="G15" s="220"/>
      <c r="H15" s="220"/>
      <c r="I15" s="221"/>
    </row>
    <row r="16" spans="1:9" ht="9.75" customHeight="1" thickBot="1" x14ac:dyDescent="0.3">
      <c r="A16" s="89"/>
      <c r="I16" s="90"/>
    </row>
    <row r="17" spans="1:13" ht="16.5" thickBot="1" x14ac:dyDescent="0.3">
      <c r="A17" s="52" t="s">
        <v>2</v>
      </c>
      <c r="B17" s="53" t="s">
        <v>38</v>
      </c>
      <c r="C17" s="54" t="s">
        <v>3</v>
      </c>
      <c r="D17" s="207" t="s">
        <v>4</v>
      </c>
      <c r="E17" s="208"/>
      <c r="F17" s="208"/>
      <c r="G17" s="208"/>
      <c r="H17" s="209"/>
      <c r="I17" s="55" t="s">
        <v>14</v>
      </c>
    </row>
    <row r="18" spans="1:13" ht="96.75" customHeight="1" x14ac:dyDescent="0.25">
      <c r="A18" s="29" t="s">
        <v>6</v>
      </c>
      <c r="B18" s="6" t="s">
        <v>39</v>
      </c>
      <c r="C18" s="30" t="s">
        <v>132</v>
      </c>
      <c r="D18" s="216" t="s">
        <v>15</v>
      </c>
      <c r="E18" s="217"/>
      <c r="F18" s="217"/>
      <c r="G18" s="217"/>
      <c r="H18" s="218"/>
      <c r="I18" s="31">
        <v>230.44</v>
      </c>
    </row>
    <row r="19" spans="1:13" ht="30" customHeight="1" thickBot="1" x14ac:dyDescent="0.3">
      <c r="A19" s="210" t="s">
        <v>130</v>
      </c>
      <c r="B19" s="211"/>
      <c r="C19" s="211"/>
      <c r="D19" s="211"/>
      <c r="E19" s="211"/>
      <c r="F19" s="211"/>
      <c r="G19" s="211"/>
      <c r="H19" s="211"/>
      <c r="I19" s="212"/>
    </row>
    <row r="20" spans="1:13" ht="36.75" customHeight="1" thickBot="1" x14ac:dyDescent="0.3">
      <c r="A20" s="32" t="s">
        <v>3</v>
      </c>
      <c r="B20" s="204" t="s">
        <v>4</v>
      </c>
      <c r="C20" s="205"/>
      <c r="D20" s="206"/>
      <c r="E20" s="33" t="s">
        <v>50</v>
      </c>
      <c r="F20" s="34" t="s">
        <v>12</v>
      </c>
      <c r="G20" s="35" t="s">
        <v>13</v>
      </c>
      <c r="H20" s="34" t="s">
        <v>1</v>
      </c>
      <c r="I20" s="36" t="s">
        <v>14</v>
      </c>
    </row>
    <row r="21" spans="1:13" ht="30.75" customHeight="1" x14ac:dyDescent="0.25">
      <c r="A21" s="160" t="s">
        <v>16</v>
      </c>
      <c r="B21" s="213" t="s">
        <v>17</v>
      </c>
      <c r="C21" s="214"/>
      <c r="D21" s="215"/>
      <c r="E21" s="38" t="s">
        <v>18</v>
      </c>
      <c r="F21" s="39">
        <v>5.7</v>
      </c>
      <c r="G21" s="40">
        <v>6.76</v>
      </c>
      <c r="H21" s="39">
        <v>0</v>
      </c>
      <c r="I21" s="41">
        <v>38.53</v>
      </c>
    </row>
    <row r="22" spans="1:13" ht="36.75" customHeight="1" x14ac:dyDescent="0.25">
      <c r="A22" s="161" t="s">
        <v>19</v>
      </c>
      <c r="B22" s="198" t="s">
        <v>20</v>
      </c>
      <c r="C22" s="199"/>
      <c r="D22" s="200"/>
      <c r="E22" s="43" t="s">
        <v>18</v>
      </c>
      <c r="F22" s="44">
        <v>0.15</v>
      </c>
      <c r="G22" s="45">
        <v>23.7</v>
      </c>
      <c r="H22" s="44">
        <v>50</v>
      </c>
      <c r="I22" s="46">
        <v>5.33</v>
      </c>
    </row>
    <row r="23" spans="1:13" ht="27" customHeight="1" x14ac:dyDescent="0.25">
      <c r="A23" s="161" t="s">
        <v>21</v>
      </c>
      <c r="B23" s="198" t="s">
        <v>22</v>
      </c>
      <c r="C23" s="199"/>
      <c r="D23" s="200"/>
      <c r="E23" s="43" t="s">
        <v>23</v>
      </c>
      <c r="F23" s="44">
        <v>0.1</v>
      </c>
      <c r="G23" s="45">
        <v>9.85</v>
      </c>
      <c r="H23" s="44">
        <v>0</v>
      </c>
      <c r="I23" s="46">
        <v>0.99</v>
      </c>
    </row>
    <row r="24" spans="1:13" ht="29.25" customHeight="1" x14ac:dyDescent="0.25">
      <c r="A24" s="161" t="s">
        <v>24</v>
      </c>
      <c r="B24" s="198" t="s">
        <v>25</v>
      </c>
      <c r="C24" s="199"/>
      <c r="D24" s="200"/>
      <c r="E24" s="43" t="s">
        <v>26</v>
      </c>
      <c r="F24" s="44">
        <v>6.3099999999999996E-3</v>
      </c>
      <c r="G24" s="45">
        <v>1283.73</v>
      </c>
      <c r="H24" s="44">
        <v>0</v>
      </c>
      <c r="I24" s="46">
        <v>8.1</v>
      </c>
    </row>
    <row r="25" spans="1:13" ht="42" customHeight="1" x14ac:dyDescent="0.25">
      <c r="A25" s="161">
        <v>20112</v>
      </c>
      <c r="B25" s="198" t="s">
        <v>28</v>
      </c>
      <c r="C25" s="199"/>
      <c r="D25" s="200"/>
      <c r="E25" s="43" t="s">
        <v>11</v>
      </c>
      <c r="F25" s="44">
        <v>1</v>
      </c>
      <c r="G25" s="45">
        <v>21</v>
      </c>
      <c r="H25" s="44">
        <v>3</v>
      </c>
      <c r="I25" s="46">
        <v>21.63</v>
      </c>
    </row>
    <row r="26" spans="1:13" ht="35.25" customHeight="1" x14ac:dyDescent="0.25">
      <c r="A26" s="161">
        <v>20111</v>
      </c>
      <c r="B26" s="198" t="s">
        <v>30</v>
      </c>
      <c r="C26" s="199"/>
      <c r="D26" s="200"/>
      <c r="E26" s="43" t="s">
        <v>11</v>
      </c>
      <c r="F26" s="44">
        <v>1</v>
      </c>
      <c r="G26" s="45">
        <v>23.6</v>
      </c>
      <c r="H26" s="44">
        <v>3</v>
      </c>
      <c r="I26" s="46">
        <v>24.3</v>
      </c>
    </row>
    <row r="27" spans="1:13" ht="46.5" customHeight="1" x14ac:dyDescent="0.25">
      <c r="A27" s="161">
        <v>20105</v>
      </c>
      <c r="B27" s="198" t="s">
        <v>32</v>
      </c>
      <c r="C27" s="199"/>
      <c r="D27" s="200"/>
      <c r="E27" s="43" t="s">
        <v>11</v>
      </c>
      <c r="F27" s="44">
        <v>1</v>
      </c>
      <c r="G27" s="45">
        <v>21</v>
      </c>
      <c r="H27" s="44">
        <v>3</v>
      </c>
      <c r="I27" s="46">
        <v>21.63</v>
      </c>
    </row>
    <row r="28" spans="1:13" ht="47.25" customHeight="1" x14ac:dyDescent="0.25">
      <c r="A28" s="161" t="s">
        <v>33</v>
      </c>
      <c r="B28" s="198" t="s">
        <v>34</v>
      </c>
      <c r="C28" s="199"/>
      <c r="D28" s="200"/>
      <c r="E28" s="43" t="s">
        <v>35</v>
      </c>
      <c r="F28" s="44">
        <v>1.3750000000000001E-4</v>
      </c>
      <c r="G28" s="45">
        <v>723519.54</v>
      </c>
      <c r="H28" s="44">
        <v>3</v>
      </c>
      <c r="I28" s="46">
        <v>102.47</v>
      </c>
    </row>
    <row r="29" spans="1:13" ht="37.5" customHeight="1" thickBot="1" x14ac:dyDescent="0.3">
      <c r="A29" s="162" t="s">
        <v>36</v>
      </c>
      <c r="B29" s="201" t="s">
        <v>37</v>
      </c>
      <c r="C29" s="202"/>
      <c r="D29" s="203"/>
      <c r="E29" s="48" t="s">
        <v>35</v>
      </c>
      <c r="F29" s="49">
        <v>6.4999999999999997E-4</v>
      </c>
      <c r="G29" s="50">
        <v>11480.46</v>
      </c>
      <c r="H29" s="49">
        <v>0</v>
      </c>
      <c r="I29" s="51">
        <v>7.46</v>
      </c>
    </row>
    <row r="30" spans="1:13" ht="16.5" thickBot="1" x14ac:dyDescent="0.3">
      <c r="A30" s="89"/>
      <c r="I30" s="98"/>
    </row>
    <row r="31" spans="1:13" ht="20.25" customHeight="1" thickBot="1" x14ac:dyDescent="0.3">
      <c r="A31" s="52" t="s">
        <v>2</v>
      </c>
      <c r="B31" s="53" t="s">
        <v>38</v>
      </c>
      <c r="C31" s="54" t="s">
        <v>3</v>
      </c>
      <c r="D31" s="207" t="s">
        <v>4</v>
      </c>
      <c r="E31" s="208"/>
      <c r="F31" s="208"/>
      <c r="G31" s="208"/>
      <c r="H31" s="209"/>
      <c r="I31" s="55" t="s">
        <v>14</v>
      </c>
    </row>
    <row r="32" spans="1:13" ht="136.5" customHeight="1" x14ac:dyDescent="0.25">
      <c r="A32" s="29" t="s">
        <v>0</v>
      </c>
      <c r="B32" s="6" t="str">
        <f>Memória!B24</f>
        <v>PMSPA - 1</v>
      </c>
      <c r="C32" s="30" t="s">
        <v>133</v>
      </c>
      <c r="D32" s="216" t="str">
        <f>Memória!D24</f>
        <v>CUSTO HORÁRIO DE UTILIZAÇÃO DE EQUIPAMENTOEQUIPAMENTO COMBINADO DE JATO D´ÀGUA MODELO VÁCUO ALTA PRESSÃO, COM TANQUE COM FORMATO CILÍNDRICO E TAMPOS ABAULADOS, COM CAPACIDADE DE 9.000 LITROS, DIVIDINDO EM DOIS COMPARTILHAMENTOS SENDO 4.000 LITROS NA PARTE DIANTEIRA DESTINADO AO ARMAZENAMENTO DE ÀGUA DE HIDROJATEAMENTO E 5.000 LITROS NA PARTE TRASEIRA DESTINADOS AOS DETRITOS COLATADOS POR VÁCUO, CONSTRUÍDOS EM CHAPA DE AÇO CARBONO DE ESPESSURA 3/16" (4,76MM) E REFORCADO EXTERNAMENTE COM CINTAS DE VIGA "U" DOBRADA DE CHAPA DE 1/8" (3,17MM) ,INCLUSIVE EQUIPE DE OPERACAO,ABASTECIMENTO D'AGUA E TRANSPORTE DO MATERIAL REMOVIDO - Detalhes das especificações no termo de referência</v>
      </c>
      <c r="E32" s="217"/>
      <c r="F32" s="217"/>
      <c r="G32" s="217"/>
      <c r="H32" s="218"/>
      <c r="I32" s="31">
        <v>216.25</v>
      </c>
      <c r="J32" s="28"/>
      <c r="K32" s="28"/>
      <c r="L32" s="28"/>
      <c r="M32" s="28"/>
    </row>
    <row r="33" spans="1:12" ht="26.25" customHeight="1" thickBot="1" x14ac:dyDescent="0.3">
      <c r="A33" s="210" t="s">
        <v>131</v>
      </c>
      <c r="B33" s="211"/>
      <c r="C33" s="211"/>
      <c r="D33" s="211"/>
      <c r="E33" s="211"/>
      <c r="F33" s="211"/>
      <c r="G33" s="211"/>
      <c r="H33" s="211"/>
      <c r="I33" s="212"/>
    </row>
    <row r="34" spans="1:12" ht="24.75" customHeight="1" thickBot="1" x14ac:dyDescent="0.3">
      <c r="A34" s="32" t="s">
        <v>3</v>
      </c>
      <c r="B34" s="204" t="s">
        <v>4</v>
      </c>
      <c r="C34" s="205"/>
      <c r="D34" s="206"/>
      <c r="E34" s="33" t="s">
        <v>50</v>
      </c>
      <c r="F34" s="34" t="s">
        <v>12</v>
      </c>
      <c r="G34" s="35" t="s">
        <v>13</v>
      </c>
      <c r="H34" s="34" t="s">
        <v>1</v>
      </c>
      <c r="I34" s="36" t="s">
        <v>14</v>
      </c>
    </row>
    <row r="35" spans="1:12" ht="23.25" customHeight="1" x14ac:dyDescent="0.25">
      <c r="A35" s="37" t="s">
        <v>16</v>
      </c>
      <c r="B35" s="213" t="s">
        <v>17</v>
      </c>
      <c r="C35" s="214"/>
      <c r="D35" s="215"/>
      <c r="E35" s="38" t="s">
        <v>18</v>
      </c>
      <c r="F35" s="39">
        <v>5.7</v>
      </c>
      <c r="G35" s="40">
        <v>6.76</v>
      </c>
      <c r="H35" s="39">
        <v>0</v>
      </c>
      <c r="I35" s="41">
        <v>38.53</v>
      </c>
    </row>
    <row r="36" spans="1:12" ht="33.75" customHeight="1" x14ac:dyDescent="0.25">
      <c r="A36" s="42" t="s">
        <v>19</v>
      </c>
      <c r="B36" s="198" t="s">
        <v>20</v>
      </c>
      <c r="C36" s="199"/>
      <c r="D36" s="200"/>
      <c r="E36" s="43" t="s">
        <v>18</v>
      </c>
      <c r="F36" s="44">
        <v>0.15</v>
      </c>
      <c r="G36" s="45">
        <v>23.7</v>
      </c>
      <c r="H36" s="44">
        <v>50</v>
      </c>
      <c r="I36" s="46">
        <v>5.33</v>
      </c>
    </row>
    <row r="37" spans="1:12" ht="27" customHeight="1" x14ac:dyDescent="0.25">
      <c r="A37" s="42" t="s">
        <v>21</v>
      </c>
      <c r="B37" s="198" t="s">
        <v>22</v>
      </c>
      <c r="C37" s="199"/>
      <c r="D37" s="200"/>
      <c r="E37" s="43" t="s">
        <v>23</v>
      </c>
      <c r="F37" s="44">
        <v>0.1</v>
      </c>
      <c r="G37" s="45">
        <v>9.85</v>
      </c>
      <c r="H37" s="44">
        <v>0</v>
      </c>
      <c r="I37" s="46">
        <v>0.99</v>
      </c>
    </row>
    <row r="38" spans="1:12" ht="23.25" customHeight="1" x14ac:dyDescent="0.25">
      <c r="A38" s="42" t="s">
        <v>24</v>
      </c>
      <c r="B38" s="198" t="s">
        <v>25</v>
      </c>
      <c r="C38" s="199"/>
      <c r="D38" s="200"/>
      <c r="E38" s="43" t="s">
        <v>26</v>
      </c>
      <c r="F38" s="44">
        <v>6.3099999999999996E-3</v>
      </c>
      <c r="G38" s="45">
        <v>1283.73</v>
      </c>
      <c r="H38" s="44">
        <v>0</v>
      </c>
      <c r="I38" s="46">
        <v>8.1</v>
      </c>
    </row>
    <row r="39" spans="1:12" ht="33" customHeight="1" x14ac:dyDescent="0.25">
      <c r="A39" s="42">
        <v>20112</v>
      </c>
      <c r="B39" s="198" t="s">
        <v>28</v>
      </c>
      <c r="C39" s="199"/>
      <c r="D39" s="200"/>
      <c r="E39" s="43" t="s">
        <v>11</v>
      </c>
      <c r="F39" s="44">
        <v>1</v>
      </c>
      <c r="G39" s="45">
        <v>21</v>
      </c>
      <c r="H39" s="44">
        <v>3</v>
      </c>
      <c r="I39" s="46">
        <v>21.63</v>
      </c>
    </row>
    <row r="40" spans="1:12" ht="42" customHeight="1" x14ac:dyDescent="0.25">
      <c r="A40" s="42">
        <v>20111</v>
      </c>
      <c r="B40" s="198" t="s">
        <v>30</v>
      </c>
      <c r="C40" s="199"/>
      <c r="D40" s="200"/>
      <c r="E40" s="43" t="s">
        <v>11</v>
      </c>
      <c r="F40" s="44">
        <v>1</v>
      </c>
      <c r="G40" s="45">
        <v>23.6</v>
      </c>
      <c r="H40" s="44">
        <v>3</v>
      </c>
      <c r="I40" s="46">
        <v>24.3</v>
      </c>
    </row>
    <row r="41" spans="1:12" ht="36.75" customHeight="1" x14ac:dyDescent="0.25">
      <c r="A41" s="42">
        <v>20105</v>
      </c>
      <c r="B41" s="198" t="s">
        <v>32</v>
      </c>
      <c r="C41" s="199"/>
      <c r="D41" s="200"/>
      <c r="E41" s="43" t="s">
        <v>11</v>
      </c>
      <c r="F41" s="44">
        <v>1</v>
      </c>
      <c r="G41" s="45">
        <v>21</v>
      </c>
      <c r="H41" s="44">
        <v>3</v>
      </c>
      <c r="I41" s="46">
        <v>21.63</v>
      </c>
    </row>
    <row r="42" spans="1:12" ht="152.25" customHeight="1" x14ac:dyDescent="0.25">
      <c r="A42" s="42" t="s">
        <v>94</v>
      </c>
      <c r="B42" s="198" t="s">
        <v>51</v>
      </c>
      <c r="C42" s="199"/>
      <c r="D42" s="200"/>
      <c r="E42" s="43" t="s">
        <v>35</v>
      </c>
      <c r="F42" s="44">
        <v>1.3750000000000001E-4</v>
      </c>
      <c r="G42" s="45">
        <v>623505.54</v>
      </c>
      <c r="H42" s="44">
        <v>3</v>
      </c>
      <c r="I42" s="46">
        <v>88.28</v>
      </c>
      <c r="J42" s="28"/>
      <c r="K42" s="56"/>
      <c r="L42" s="3"/>
    </row>
    <row r="43" spans="1:12" ht="23.25" customHeight="1" thickBot="1" x14ac:dyDescent="0.3">
      <c r="A43" s="47" t="s">
        <v>36</v>
      </c>
      <c r="B43" s="201" t="s">
        <v>37</v>
      </c>
      <c r="C43" s="202"/>
      <c r="D43" s="203"/>
      <c r="E43" s="48" t="s">
        <v>35</v>
      </c>
      <c r="F43" s="49">
        <v>6.4999999999999997E-4</v>
      </c>
      <c r="G43" s="50">
        <v>11480.46</v>
      </c>
      <c r="H43" s="49">
        <v>0</v>
      </c>
      <c r="I43" s="51">
        <v>7.46</v>
      </c>
      <c r="L43" s="56"/>
    </row>
    <row r="44" spans="1:12" ht="23.25" customHeight="1" x14ac:dyDescent="0.25">
      <c r="A44" s="94" t="s">
        <v>92</v>
      </c>
      <c r="B44" s="95"/>
      <c r="C44" s="95"/>
      <c r="D44" s="95"/>
      <c r="E44" s="95"/>
      <c r="F44" s="95"/>
      <c r="G44" s="95"/>
      <c r="H44" s="95"/>
      <c r="I44" s="99"/>
    </row>
    <row r="45" spans="1:12" ht="24" customHeight="1" x14ac:dyDescent="0.25">
      <c r="A45" s="96" t="s">
        <v>95</v>
      </c>
      <c r="B45" s="97"/>
      <c r="C45" s="97"/>
      <c r="D45" s="97"/>
      <c r="E45" s="97"/>
      <c r="F45" s="97"/>
      <c r="G45" s="97"/>
      <c r="H45" s="97"/>
      <c r="I45" s="100"/>
    </row>
    <row r="46" spans="1:12" ht="16.5" thickBot="1" x14ac:dyDescent="0.3">
      <c r="A46" s="91"/>
      <c r="B46" s="92"/>
      <c r="C46" s="92"/>
      <c r="D46" s="92"/>
      <c r="E46" s="92"/>
      <c r="F46" s="92"/>
      <c r="G46" s="92"/>
      <c r="H46" s="92"/>
      <c r="I46" s="93"/>
    </row>
  </sheetData>
  <mergeCells count="31">
    <mergeCell ref="A19:I19"/>
    <mergeCell ref="B36:D36"/>
    <mergeCell ref="B37:D37"/>
    <mergeCell ref="B38:D38"/>
    <mergeCell ref="B26:D26"/>
    <mergeCell ref="B27:D27"/>
    <mergeCell ref="B28:D28"/>
    <mergeCell ref="B29:D29"/>
    <mergeCell ref="D31:H31"/>
    <mergeCell ref="D32:H32"/>
    <mergeCell ref="A9:I9"/>
    <mergeCell ref="A10:I10"/>
    <mergeCell ref="A33:I33"/>
    <mergeCell ref="B34:D34"/>
    <mergeCell ref="B35:D35"/>
    <mergeCell ref="B20:D20"/>
    <mergeCell ref="B21:D21"/>
    <mergeCell ref="B22:D22"/>
    <mergeCell ref="B23:D23"/>
    <mergeCell ref="B24:D24"/>
    <mergeCell ref="B25:D25"/>
    <mergeCell ref="F12:I12"/>
    <mergeCell ref="F13:I13"/>
    <mergeCell ref="A15:I15"/>
    <mergeCell ref="D17:H17"/>
    <mergeCell ref="D18:H18"/>
    <mergeCell ref="B39:D39"/>
    <mergeCell ref="B40:D40"/>
    <mergeCell ref="B41:D41"/>
    <mergeCell ref="B42:D42"/>
    <mergeCell ref="B43:D43"/>
  </mergeCells>
  <printOptions horizontalCentered="1"/>
  <pageMargins left="0.70866141732283472" right="0.31496062992125984" top="0.78740157480314965" bottom="0.78740157480314965" header="0.31496062992125984" footer="0.31496062992125984"/>
  <pageSetup paperSize="9" scale="60" fitToHeight="2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D1B02-6580-462B-8189-A56B5CE3FC57}">
  <sheetPr>
    <pageSetUpPr fitToPage="1"/>
  </sheetPr>
  <dimension ref="A1:J17"/>
  <sheetViews>
    <sheetView topLeftCell="B1" workbookViewId="0">
      <selection activeCell="C10" sqref="C10:H10"/>
    </sheetView>
  </sheetViews>
  <sheetFormatPr defaultRowHeight="15" x14ac:dyDescent="0.25"/>
  <cols>
    <col min="1" max="1" width="29" style="7" bestFit="1" customWidth="1"/>
    <col min="2" max="2" width="17.7109375" style="7" bestFit="1" customWidth="1"/>
    <col min="3" max="3" width="41.28515625" style="7" bestFit="1" customWidth="1"/>
    <col min="4" max="4" width="8.5703125" style="7" bestFit="1" customWidth="1"/>
    <col min="5" max="5" width="13.28515625" style="7" bestFit="1" customWidth="1"/>
    <col min="6" max="6" width="22.7109375" style="7" bestFit="1" customWidth="1"/>
    <col min="7" max="7" width="24.7109375" style="7" bestFit="1" customWidth="1"/>
    <col min="8" max="8" width="9.85546875" style="63" customWidth="1"/>
    <col min="9" max="9" width="11.28515625" style="7" customWidth="1"/>
    <col min="10" max="16384" width="9.140625" style="7"/>
  </cols>
  <sheetData>
    <row r="1" spans="1:10" x14ac:dyDescent="0.25">
      <c r="B1" s="18"/>
      <c r="C1" s="19"/>
      <c r="D1" s="19"/>
      <c r="E1" s="19"/>
      <c r="F1" s="19"/>
      <c r="G1" s="19"/>
      <c r="H1" s="101"/>
      <c r="I1" s="102"/>
    </row>
    <row r="2" spans="1:10" x14ac:dyDescent="0.25">
      <c r="B2" s="22"/>
      <c r="I2" s="103"/>
    </row>
    <row r="3" spans="1:10" x14ac:dyDescent="0.25">
      <c r="B3" s="22"/>
      <c r="I3" s="103"/>
    </row>
    <row r="4" spans="1:10" ht="21.75" customHeight="1" x14ac:dyDescent="0.25">
      <c r="B4" s="22"/>
      <c r="I4" s="103"/>
    </row>
    <row r="5" spans="1:10" ht="29.25" customHeight="1" thickBot="1" x14ac:dyDescent="0.3">
      <c r="B5" s="24"/>
      <c r="C5" s="25"/>
      <c r="D5" s="25"/>
      <c r="E5" s="25"/>
      <c r="F5" s="25"/>
      <c r="G5" s="25"/>
      <c r="H5" s="104"/>
      <c r="I5" s="105"/>
    </row>
    <row r="6" spans="1:10" ht="15.75" thickBot="1" x14ac:dyDescent="0.3">
      <c r="B6" s="22"/>
      <c r="I6" s="103"/>
    </row>
    <row r="7" spans="1:10" ht="24.75" customHeight="1" thickBot="1" x14ac:dyDescent="0.3">
      <c r="A7" s="7" t="s">
        <v>60</v>
      </c>
      <c r="B7" s="179" t="s">
        <v>96</v>
      </c>
      <c r="C7" s="180"/>
      <c r="D7" s="180"/>
      <c r="E7" s="180"/>
      <c r="F7" s="180"/>
      <c r="G7" s="180"/>
      <c r="H7" s="180"/>
      <c r="I7" s="181"/>
      <c r="J7" s="85"/>
    </row>
    <row r="8" spans="1:10" ht="8.25" customHeight="1" thickBot="1" x14ac:dyDescent="0.3">
      <c r="A8" s="62" t="s">
        <v>61</v>
      </c>
      <c r="B8" s="166"/>
      <c r="I8" s="103"/>
    </row>
    <row r="9" spans="1:10" ht="15.75" thickBot="1" x14ac:dyDescent="0.3">
      <c r="B9" s="83" t="s">
        <v>3</v>
      </c>
      <c r="C9" s="232" t="s">
        <v>4</v>
      </c>
      <c r="D9" s="232"/>
      <c r="E9" s="232"/>
      <c r="F9" s="232"/>
      <c r="G9" s="232"/>
      <c r="H9" s="232"/>
      <c r="I9" s="84" t="s">
        <v>9</v>
      </c>
    </row>
    <row r="10" spans="1:10" ht="92.25" customHeight="1" x14ac:dyDescent="0.25">
      <c r="B10" s="78" t="s">
        <v>88</v>
      </c>
      <c r="C10" s="231" t="s">
        <v>51</v>
      </c>
      <c r="D10" s="231"/>
      <c r="E10" s="231"/>
      <c r="F10" s="231"/>
      <c r="G10" s="231"/>
      <c r="H10" s="231"/>
      <c r="I10" s="167" t="s">
        <v>89</v>
      </c>
    </row>
    <row r="11" spans="1:10" ht="7.5" customHeight="1" thickBot="1" x14ac:dyDescent="0.3">
      <c r="B11" s="22"/>
      <c r="I11" s="103"/>
    </row>
    <row r="12" spans="1:10" ht="15.75" thickBot="1" x14ac:dyDescent="0.3">
      <c r="A12" s="7" t="s">
        <v>62</v>
      </c>
      <c r="B12" s="64" t="s">
        <v>63</v>
      </c>
      <c r="C12" s="65" t="s">
        <v>64</v>
      </c>
      <c r="D12" s="65" t="s">
        <v>86</v>
      </c>
      <c r="E12" s="65" t="s">
        <v>65</v>
      </c>
      <c r="F12" s="65" t="s">
        <v>71</v>
      </c>
      <c r="G12" s="65" t="s">
        <v>78</v>
      </c>
      <c r="H12" s="66" t="s">
        <v>66</v>
      </c>
      <c r="I12" s="67" t="s">
        <v>87</v>
      </c>
    </row>
    <row r="13" spans="1:10" ht="45" x14ac:dyDescent="0.25">
      <c r="A13" s="7" t="s">
        <v>67</v>
      </c>
      <c r="B13" s="78" t="s">
        <v>68</v>
      </c>
      <c r="C13" s="79" t="s">
        <v>69</v>
      </c>
      <c r="D13" s="80">
        <v>44805</v>
      </c>
      <c r="E13" s="11" t="s">
        <v>70</v>
      </c>
      <c r="F13" s="81" t="s">
        <v>72</v>
      </c>
      <c r="G13" s="11" t="s">
        <v>85</v>
      </c>
      <c r="H13" s="82">
        <v>210</v>
      </c>
      <c r="I13" s="228">
        <f>(H13+H14+H15)/3</f>
        <v>226.67</v>
      </c>
    </row>
    <row r="14" spans="1:10" ht="27" customHeight="1" x14ac:dyDescent="0.25">
      <c r="A14" s="7" t="s">
        <v>73</v>
      </c>
      <c r="B14" s="71" t="s">
        <v>74</v>
      </c>
      <c r="C14" s="9" t="s">
        <v>75</v>
      </c>
      <c r="D14" s="68">
        <v>44805</v>
      </c>
      <c r="E14" s="9" t="s">
        <v>76</v>
      </c>
      <c r="F14" s="69" t="s">
        <v>77</v>
      </c>
      <c r="G14" s="9" t="s">
        <v>79</v>
      </c>
      <c r="H14" s="70">
        <v>295</v>
      </c>
      <c r="I14" s="229"/>
    </row>
    <row r="15" spans="1:10" ht="37.5" customHeight="1" thickBot="1" x14ac:dyDescent="0.3">
      <c r="B15" s="72" t="s">
        <v>80</v>
      </c>
      <c r="C15" s="73" t="s">
        <v>81</v>
      </c>
      <c r="D15" s="74">
        <v>44805</v>
      </c>
      <c r="E15" s="75" t="s">
        <v>82</v>
      </c>
      <c r="F15" s="76" t="s">
        <v>83</v>
      </c>
      <c r="G15" s="75" t="s">
        <v>84</v>
      </c>
      <c r="H15" s="77">
        <v>175</v>
      </c>
      <c r="I15" s="230"/>
    </row>
    <row r="16" spans="1:10" ht="10.5" customHeight="1" thickBot="1" x14ac:dyDescent="0.3">
      <c r="B16" s="22"/>
      <c r="I16" s="103"/>
    </row>
    <row r="17" spans="2:9" ht="21" customHeight="1" thickBot="1" x14ac:dyDescent="0.3">
      <c r="B17" s="233" t="s">
        <v>140</v>
      </c>
      <c r="C17" s="234"/>
      <c r="D17" s="234"/>
      <c r="E17" s="234"/>
      <c r="F17" s="234"/>
      <c r="G17" s="234"/>
      <c r="H17" s="234"/>
      <c r="I17" s="235"/>
    </row>
  </sheetData>
  <mergeCells count="5">
    <mergeCell ref="I13:I15"/>
    <mergeCell ref="C10:H10"/>
    <mergeCell ref="C9:H9"/>
    <mergeCell ref="B7:I7"/>
    <mergeCell ref="B17:I17"/>
  </mergeCells>
  <hyperlinks>
    <hyperlink ref="F13" r:id="rId1" xr:uid="{B7B8620C-AC07-4C26-827C-876F572010D6}"/>
    <hyperlink ref="F14" r:id="rId2" xr:uid="{172935BF-6178-432D-9A6B-53AEABF24C2D}"/>
    <hyperlink ref="F15" r:id="rId3" xr:uid="{2A6F62CF-A8FF-426A-BCE9-8C52AC1F9998}"/>
  </hyperlinks>
  <printOptions horizontalCentered="1"/>
  <pageMargins left="0.70866141732283472" right="0.31496062992125984" top="0.78740157480314965" bottom="0.78740157480314965" header="0.31496062992125984" footer="0.31496062992125984"/>
  <pageSetup paperSize="9" scale="61" fitToHeight="22" orientation="portrait" r:id="rId4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BBBD1-0696-4BB3-A0E7-53E355883D04}">
  <sheetPr>
    <pageSetUpPr fitToPage="1"/>
  </sheetPr>
  <dimension ref="A1:J22"/>
  <sheetViews>
    <sheetView topLeftCell="A17" zoomScale="90" zoomScaleNormal="90" workbookViewId="0">
      <selection activeCell="H19" sqref="H19"/>
    </sheetView>
  </sheetViews>
  <sheetFormatPr defaultRowHeight="15.75" x14ac:dyDescent="0.25"/>
  <cols>
    <col min="1" max="2" width="14" style="2" customWidth="1"/>
    <col min="3" max="3" width="17.28515625" style="2" customWidth="1"/>
    <col min="4" max="4" width="68.85546875" style="2" customWidth="1"/>
    <col min="5" max="5" width="4.85546875" style="2" bestFit="1" customWidth="1"/>
    <col min="6" max="6" width="7.85546875" style="2" bestFit="1" customWidth="1"/>
    <col min="7" max="7" width="11.140625" style="2" customWidth="1"/>
    <col min="8" max="8" width="13" style="2" bestFit="1" customWidth="1"/>
    <col min="9" max="9" width="16.42578125" style="2" customWidth="1"/>
    <col min="10" max="10" width="18.7109375" style="2" customWidth="1"/>
    <col min="11" max="16384" width="9.140625" style="2"/>
  </cols>
  <sheetData>
    <row r="1" spans="1:10" x14ac:dyDescent="0.25">
      <c r="A1" s="86"/>
      <c r="B1" s="87"/>
      <c r="C1" s="87"/>
      <c r="D1" s="87"/>
      <c r="E1" s="87"/>
      <c r="F1" s="87"/>
      <c r="G1" s="87"/>
      <c r="H1" s="87"/>
      <c r="I1" s="87"/>
      <c r="J1" s="88"/>
    </row>
    <row r="2" spans="1:10" x14ac:dyDescent="0.25">
      <c r="A2" s="89"/>
      <c r="J2" s="90"/>
    </row>
    <row r="3" spans="1:10" x14ac:dyDescent="0.25">
      <c r="A3" s="89"/>
      <c r="J3" s="90"/>
    </row>
    <row r="4" spans="1:10" x14ac:dyDescent="0.25">
      <c r="A4" s="89"/>
      <c r="J4" s="90"/>
    </row>
    <row r="5" spans="1:10" x14ac:dyDescent="0.25">
      <c r="A5" s="89"/>
      <c r="J5" s="90"/>
    </row>
    <row r="6" spans="1:10" x14ac:dyDescent="0.25">
      <c r="A6" s="89"/>
      <c r="J6" s="90"/>
    </row>
    <row r="7" spans="1:10" ht="16.5" thickBot="1" x14ac:dyDescent="0.3">
      <c r="A7" s="91"/>
      <c r="B7" s="92"/>
      <c r="C7" s="92"/>
      <c r="D7" s="92"/>
      <c r="E7" s="92"/>
      <c r="F7" s="92"/>
      <c r="G7" s="92"/>
      <c r="H7" s="92"/>
      <c r="I7" s="92"/>
      <c r="J7" s="93"/>
    </row>
    <row r="8" spans="1:10" ht="16.5" thickBot="1" x14ac:dyDescent="0.3">
      <c r="A8" s="89"/>
      <c r="J8" s="90"/>
    </row>
    <row r="9" spans="1:10" ht="22.5" customHeight="1" x14ac:dyDescent="0.25">
      <c r="A9" s="192" t="s">
        <v>135</v>
      </c>
      <c r="B9" s="193"/>
      <c r="C9" s="193"/>
      <c r="D9" s="193"/>
      <c r="E9" s="193"/>
      <c r="F9" s="193"/>
      <c r="G9" s="193"/>
      <c r="H9" s="193"/>
      <c r="I9" s="193"/>
      <c r="J9" s="194"/>
    </row>
    <row r="10" spans="1:10" ht="21.75" customHeight="1" thickBot="1" x14ac:dyDescent="0.3">
      <c r="A10" s="195" t="s">
        <v>137</v>
      </c>
      <c r="B10" s="196"/>
      <c r="C10" s="196"/>
      <c r="D10" s="196"/>
      <c r="E10" s="196"/>
      <c r="F10" s="196"/>
      <c r="G10" s="196"/>
      <c r="H10" s="196"/>
      <c r="I10" s="196"/>
      <c r="J10" s="197"/>
    </row>
    <row r="11" spans="1:10" ht="16.5" thickBot="1" x14ac:dyDescent="0.3">
      <c r="A11" s="89"/>
      <c r="J11" s="90"/>
    </row>
    <row r="12" spans="1:10" ht="27" thickBot="1" x14ac:dyDescent="0.3">
      <c r="A12" s="244" t="s">
        <v>141</v>
      </c>
      <c r="B12" s="245"/>
      <c r="C12" s="245"/>
      <c r="D12" s="245"/>
      <c r="E12" s="245"/>
      <c r="F12" s="245"/>
      <c r="G12" s="245"/>
      <c r="H12" s="245"/>
      <c r="I12" s="245"/>
      <c r="J12" s="246"/>
    </row>
    <row r="13" spans="1:10" ht="16.5" thickBot="1" x14ac:dyDescent="0.3">
      <c r="A13" s="89"/>
      <c r="J13" s="90"/>
    </row>
    <row r="14" spans="1:10" x14ac:dyDescent="0.25">
      <c r="A14" s="89"/>
      <c r="G14" s="238" t="s">
        <v>52</v>
      </c>
      <c r="H14" s="239"/>
      <c r="I14" s="239"/>
      <c r="J14" s="240"/>
    </row>
    <row r="15" spans="1:10" x14ac:dyDescent="0.25">
      <c r="A15" s="89"/>
      <c r="G15" s="241" t="s">
        <v>59</v>
      </c>
      <c r="H15" s="242"/>
      <c r="I15" s="242"/>
      <c r="J15" s="243"/>
    </row>
    <row r="16" spans="1:10" ht="16.5" thickBot="1" x14ac:dyDescent="0.3">
      <c r="A16" s="89"/>
      <c r="G16" s="247" t="s">
        <v>142</v>
      </c>
      <c r="H16" s="248"/>
      <c r="I16" s="248"/>
      <c r="J16" s="249"/>
    </row>
    <row r="17" spans="1:10" ht="11.25" customHeight="1" thickBot="1" x14ac:dyDescent="0.3">
      <c r="A17" s="89"/>
      <c r="J17" s="90"/>
    </row>
    <row r="18" spans="1:10" ht="36.75" customHeight="1" thickBot="1" x14ac:dyDescent="0.3">
      <c r="A18" s="60" t="s">
        <v>2</v>
      </c>
      <c r="B18" s="61" t="s">
        <v>38</v>
      </c>
      <c r="C18" s="61" t="s">
        <v>3</v>
      </c>
      <c r="D18" s="61" t="s">
        <v>4</v>
      </c>
      <c r="E18" s="61" t="s">
        <v>54</v>
      </c>
      <c r="F18" s="61" t="s">
        <v>55</v>
      </c>
      <c r="G18" s="61" t="s">
        <v>56</v>
      </c>
      <c r="H18" s="61" t="s">
        <v>5</v>
      </c>
      <c r="I18" s="168" t="s">
        <v>143</v>
      </c>
      <c r="J18" s="169" t="s">
        <v>144</v>
      </c>
    </row>
    <row r="19" spans="1:10" ht="153.75" customHeight="1" x14ac:dyDescent="0.25">
      <c r="A19" s="29" t="s">
        <v>6</v>
      </c>
      <c r="B19" s="6" t="s">
        <v>39</v>
      </c>
      <c r="C19" s="6" t="s">
        <v>7</v>
      </c>
      <c r="D19" s="8" t="s">
        <v>8</v>
      </c>
      <c r="E19" s="6">
        <v>12</v>
      </c>
      <c r="F19" s="6">
        <v>200</v>
      </c>
      <c r="G19" s="106">
        <f>E19*F19</f>
        <v>2400</v>
      </c>
      <c r="H19" s="58">
        <f>'Composição-O'!I18</f>
        <v>240.86</v>
      </c>
      <c r="I19" s="59">
        <f>ROUND(H19*1.17,2)</f>
        <v>281.81</v>
      </c>
      <c r="J19" s="170">
        <f>ROUND(G19*I19,2)</f>
        <v>676344</v>
      </c>
    </row>
    <row r="20" spans="1:10" ht="243.75" customHeight="1" thickBot="1" x14ac:dyDescent="0.3">
      <c r="A20" s="171" t="s">
        <v>0</v>
      </c>
      <c r="B20" s="4" t="s">
        <v>57</v>
      </c>
      <c r="C20" s="4" t="str">
        <f>Memória!C24</f>
        <v>19.010.0025-5*</v>
      </c>
      <c r="D20" s="5" t="str">
        <f>Memória!D24</f>
        <v>CUSTO HORÁRIO DE UTILIZAÇÃO DE EQUIPAMENTOEQUIPAMENTO COMBINADO DE JATO D´ÀGUA MODELO VÁCUO ALTA PRESSÃO, COM TANQUE COM FORMATO CILÍNDRICO E TAMPOS ABAULADOS, COM CAPACIDADE DE 9.000 LITROS, DIVIDINDO EM DOIS COMPARTILHAMENTOS SENDO 4.000 LITROS NA PARTE DIANTEIRA DESTINADO AO ARMAZENAMENTO DE ÀGUA DE HIDROJATEAMENTO E 5.000 LITROS NA PARTE TRASEIRA DESTINADOS AOS DETRITOS COLATADOS POR VÁCUO, CONSTRUÍDOS EM CHAPA DE AÇO CARBONO DE ESPESSURA 3/16" (4,76MM) E REFORCADO EXTERNAMENTE COM CINTAS DE VIGA "U" DOBRADA DE CHAPA DE 1/8" (3,17MM) ,INCLUSIVE EQUIPE DE OPERACAO,ABASTECIMENTO D'AGUA E TRANSPORTE DO MATERIAL REMOVIDO - Detalhes das especificações no termo de referência</v>
      </c>
      <c r="E20" s="4">
        <v>12</v>
      </c>
      <c r="F20" s="4">
        <v>200</v>
      </c>
      <c r="G20" s="107">
        <f>E20*F20</f>
        <v>2400</v>
      </c>
      <c r="H20" s="57">
        <f>'Composição-O'!I32</f>
        <v>226.68</v>
      </c>
      <c r="I20" s="59">
        <f>ROUND(H20*1.17,2)</f>
        <v>265.22000000000003</v>
      </c>
      <c r="J20" s="172">
        <f>ROUND(G20*I20,2)</f>
        <v>636528</v>
      </c>
    </row>
    <row r="21" spans="1:10" ht="21" customHeight="1" thickBot="1" x14ac:dyDescent="0.3">
      <c r="A21" s="89"/>
      <c r="B21" s="236"/>
      <c r="C21" s="236"/>
      <c r="D21" s="236"/>
      <c r="E21" s="236"/>
      <c r="F21" s="236"/>
      <c r="G21" s="236"/>
      <c r="H21" s="237"/>
      <c r="I21" s="108" t="s">
        <v>58</v>
      </c>
      <c r="J21" s="109">
        <f>SUM(J19:J20)</f>
        <v>1312872</v>
      </c>
    </row>
    <row r="22" spans="1:10" ht="16.5" thickBot="1" x14ac:dyDescent="0.3">
      <c r="A22" s="91"/>
      <c r="B22" s="92"/>
      <c r="C22" s="92"/>
      <c r="D22" s="92"/>
      <c r="E22" s="92"/>
      <c r="F22" s="92"/>
      <c r="G22" s="92"/>
      <c r="H22" s="92"/>
      <c r="I22" s="92"/>
      <c r="J22" s="93"/>
    </row>
  </sheetData>
  <mergeCells count="7">
    <mergeCell ref="B21:H21"/>
    <mergeCell ref="G14:J14"/>
    <mergeCell ref="G15:J15"/>
    <mergeCell ref="A9:J9"/>
    <mergeCell ref="A10:J10"/>
    <mergeCell ref="A12:J12"/>
    <mergeCell ref="G16:J16"/>
  </mergeCells>
  <printOptions horizontalCentered="1"/>
  <pageMargins left="0.70866141732283472" right="0.31496062992125984" top="0.78740157480314965" bottom="0.78740157480314965" header="0.31496062992125984" footer="0.31496062992125984"/>
  <pageSetup paperSize="9" scale="49" fitToHeight="2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1C4A0-0696-40B2-8489-27EDC8E184A1}">
  <sheetPr>
    <pageSetUpPr fitToPage="1"/>
  </sheetPr>
  <dimension ref="A1:J23"/>
  <sheetViews>
    <sheetView topLeftCell="A16" zoomScale="70" zoomScaleNormal="70" workbookViewId="0">
      <selection activeCell="J1" sqref="A1:J23"/>
    </sheetView>
  </sheetViews>
  <sheetFormatPr defaultRowHeight="15.75" x14ac:dyDescent="0.25"/>
  <cols>
    <col min="1" max="2" width="14" style="2" customWidth="1"/>
    <col min="3" max="3" width="17.28515625" style="2" customWidth="1"/>
    <col min="4" max="4" width="68.85546875" style="2" customWidth="1"/>
    <col min="5" max="5" width="4.85546875" style="2" bestFit="1" customWidth="1"/>
    <col min="6" max="6" width="7.85546875" style="2" bestFit="1" customWidth="1"/>
    <col min="7" max="7" width="8.28515625" style="2" bestFit="1" customWidth="1"/>
    <col min="8" max="8" width="13" style="2" bestFit="1" customWidth="1"/>
    <col min="9" max="9" width="21.7109375" style="2" customWidth="1"/>
    <col min="10" max="10" width="19.7109375" style="2" customWidth="1"/>
    <col min="11" max="16384" width="9.140625" style="2"/>
  </cols>
  <sheetData>
    <row r="1" spans="1:10" x14ac:dyDescent="0.25">
      <c r="A1" s="86"/>
      <c r="B1" s="87"/>
      <c r="C1" s="87"/>
      <c r="D1" s="87"/>
      <c r="E1" s="87"/>
      <c r="F1" s="87"/>
      <c r="G1" s="87"/>
      <c r="H1" s="87"/>
      <c r="I1" s="87"/>
      <c r="J1" s="88"/>
    </row>
    <row r="2" spans="1:10" x14ac:dyDescent="0.25">
      <c r="A2" s="89"/>
      <c r="J2" s="90"/>
    </row>
    <row r="3" spans="1:10" x14ac:dyDescent="0.25">
      <c r="A3" s="89"/>
      <c r="J3" s="90"/>
    </row>
    <row r="4" spans="1:10" x14ac:dyDescent="0.25">
      <c r="A4" s="89"/>
      <c r="J4" s="90"/>
    </row>
    <row r="5" spans="1:10" x14ac:dyDescent="0.25">
      <c r="A5" s="89"/>
      <c r="J5" s="90"/>
    </row>
    <row r="6" spans="1:10" x14ac:dyDescent="0.25">
      <c r="A6" s="89"/>
      <c r="J6" s="90"/>
    </row>
    <row r="7" spans="1:10" ht="16.5" thickBot="1" x14ac:dyDescent="0.3">
      <c r="A7" s="91"/>
      <c r="B7" s="92"/>
      <c r="C7" s="92"/>
      <c r="D7" s="92"/>
      <c r="E7" s="92"/>
      <c r="F7" s="92"/>
      <c r="G7" s="92"/>
      <c r="H7" s="92"/>
      <c r="I7" s="92"/>
      <c r="J7" s="93"/>
    </row>
    <row r="8" spans="1:10" ht="16.5" thickBot="1" x14ac:dyDescent="0.3">
      <c r="A8" s="89"/>
      <c r="J8" s="90"/>
    </row>
    <row r="9" spans="1:10" ht="23.25" customHeight="1" x14ac:dyDescent="0.25">
      <c r="A9" s="192" t="s">
        <v>135</v>
      </c>
      <c r="B9" s="193"/>
      <c r="C9" s="193"/>
      <c r="D9" s="193"/>
      <c r="E9" s="193"/>
      <c r="F9" s="193"/>
      <c r="G9" s="193"/>
      <c r="H9" s="193"/>
      <c r="I9" s="193"/>
      <c r="J9" s="194"/>
    </row>
    <row r="10" spans="1:10" ht="26.25" customHeight="1" thickBot="1" x14ac:dyDescent="0.3">
      <c r="A10" s="195" t="s">
        <v>137</v>
      </c>
      <c r="B10" s="196"/>
      <c r="C10" s="196"/>
      <c r="D10" s="196"/>
      <c r="E10" s="196"/>
      <c r="F10" s="196"/>
      <c r="G10" s="196"/>
      <c r="H10" s="196"/>
      <c r="I10" s="196"/>
      <c r="J10" s="197"/>
    </row>
    <row r="11" spans="1:10" ht="16.5" thickBot="1" x14ac:dyDescent="0.3">
      <c r="A11" s="89"/>
      <c r="J11" s="90"/>
    </row>
    <row r="12" spans="1:10" ht="27" thickBot="1" x14ac:dyDescent="0.3">
      <c r="A12" s="244" t="s">
        <v>145</v>
      </c>
      <c r="B12" s="245"/>
      <c r="C12" s="245"/>
      <c r="D12" s="245"/>
      <c r="E12" s="245"/>
      <c r="F12" s="245"/>
      <c r="G12" s="245"/>
      <c r="H12" s="245"/>
      <c r="I12" s="245"/>
      <c r="J12" s="246"/>
    </row>
    <row r="13" spans="1:10" ht="16.5" thickBot="1" x14ac:dyDescent="0.3">
      <c r="A13" s="89"/>
      <c r="J13" s="90"/>
    </row>
    <row r="14" spans="1:10" x14ac:dyDescent="0.25">
      <c r="A14" s="89"/>
      <c r="G14" s="238" t="s">
        <v>52</v>
      </c>
      <c r="H14" s="239"/>
      <c r="I14" s="239"/>
      <c r="J14" s="240"/>
    </row>
    <row r="15" spans="1:10" ht="20.25" customHeight="1" x14ac:dyDescent="0.25">
      <c r="A15" s="89"/>
      <c r="G15" s="241" t="s">
        <v>59</v>
      </c>
      <c r="H15" s="242"/>
      <c r="I15" s="242"/>
      <c r="J15" s="243"/>
    </row>
    <row r="16" spans="1:10" ht="21" customHeight="1" thickBot="1" x14ac:dyDescent="0.3">
      <c r="A16" s="89"/>
      <c r="G16" s="247" t="s">
        <v>146</v>
      </c>
      <c r="H16" s="248"/>
      <c r="I16" s="248"/>
      <c r="J16" s="249"/>
    </row>
    <row r="17" spans="1:10" x14ac:dyDescent="0.25">
      <c r="A17" s="89"/>
      <c r="J17" s="90"/>
    </row>
    <row r="18" spans="1:10" ht="9" customHeight="1" thickBot="1" x14ac:dyDescent="0.3">
      <c r="A18" s="89"/>
      <c r="J18" s="90"/>
    </row>
    <row r="19" spans="1:10" ht="33.75" customHeight="1" thickBot="1" x14ac:dyDescent="0.3">
      <c r="A19" s="60" t="s">
        <v>2</v>
      </c>
      <c r="B19" s="61" t="s">
        <v>38</v>
      </c>
      <c r="C19" s="61" t="s">
        <v>3</v>
      </c>
      <c r="D19" s="61" t="s">
        <v>4</v>
      </c>
      <c r="E19" s="61" t="s">
        <v>54</v>
      </c>
      <c r="F19" s="61" t="s">
        <v>55</v>
      </c>
      <c r="G19" s="61" t="s">
        <v>56</v>
      </c>
      <c r="H19" s="61" t="s">
        <v>5</v>
      </c>
      <c r="I19" s="168" t="s">
        <v>147</v>
      </c>
      <c r="J19" s="169" t="s">
        <v>144</v>
      </c>
    </row>
    <row r="20" spans="1:10" ht="153.75" customHeight="1" x14ac:dyDescent="0.25">
      <c r="A20" s="29" t="s">
        <v>6</v>
      </c>
      <c r="B20" s="6" t="s">
        <v>39</v>
      </c>
      <c r="C20" s="6" t="s">
        <v>132</v>
      </c>
      <c r="D20" s="8" t="s">
        <v>8</v>
      </c>
      <c r="E20" s="6">
        <v>12</v>
      </c>
      <c r="F20" s="6">
        <v>200</v>
      </c>
      <c r="G20" s="106">
        <f>E20*F20</f>
        <v>2400</v>
      </c>
      <c r="H20" s="58">
        <f>'Composição - D'!I18</f>
        <v>230.44</v>
      </c>
      <c r="I20" s="59">
        <f>ROUND(H20*1.23,2)</f>
        <v>283.44</v>
      </c>
      <c r="J20" s="170">
        <f>ROUND(G20*I20,2)</f>
        <v>680256</v>
      </c>
    </row>
    <row r="21" spans="1:10" ht="238.5" customHeight="1" thickBot="1" x14ac:dyDescent="0.3">
      <c r="A21" s="171" t="s">
        <v>0</v>
      </c>
      <c r="B21" s="4" t="s">
        <v>57</v>
      </c>
      <c r="C21" s="4" t="s">
        <v>133</v>
      </c>
      <c r="D21" s="5" t="str">
        <f>Memória!D24</f>
        <v>CUSTO HORÁRIO DE UTILIZAÇÃO DE EQUIPAMENTOEQUIPAMENTO COMBINADO DE JATO D´ÀGUA MODELO VÁCUO ALTA PRESSÃO, COM TANQUE COM FORMATO CILÍNDRICO E TAMPOS ABAULADOS, COM CAPACIDADE DE 9.000 LITROS, DIVIDINDO EM DOIS COMPARTILHAMENTOS SENDO 4.000 LITROS NA PARTE DIANTEIRA DESTINADO AO ARMAZENAMENTO DE ÀGUA DE HIDROJATEAMENTO E 5.000 LITROS NA PARTE TRASEIRA DESTINADOS AOS DETRITOS COLATADOS POR VÁCUO, CONSTRUÍDOS EM CHAPA DE AÇO CARBONO DE ESPESSURA 3/16" (4,76MM) E REFORCADO EXTERNAMENTE COM CINTAS DE VIGA "U" DOBRADA DE CHAPA DE 1/8" (3,17MM) ,INCLUSIVE EQUIPE DE OPERACAO,ABASTECIMENTO D'AGUA E TRANSPORTE DO MATERIAL REMOVIDO - Detalhes das especificações no termo de referência</v>
      </c>
      <c r="E21" s="4">
        <v>12</v>
      </c>
      <c r="F21" s="4">
        <v>200</v>
      </c>
      <c r="G21" s="107">
        <f>E21*F21</f>
        <v>2400</v>
      </c>
      <c r="H21" s="57">
        <f>'Composição - D'!I32</f>
        <v>216.25</v>
      </c>
      <c r="I21" s="59">
        <f>ROUND(H21*1.23,2)</f>
        <v>265.99</v>
      </c>
      <c r="J21" s="172">
        <f>ROUND(G21*I21,2)</f>
        <v>638376</v>
      </c>
    </row>
    <row r="22" spans="1:10" ht="21" customHeight="1" thickBot="1" x14ac:dyDescent="0.3">
      <c r="A22" s="89"/>
      <c r="B22" s="236"/>
      <c r="C22" s="236"/>
      <c r="D22" s="236"/>
      <c r="E22" s="236"/>
      <c r="F22" s="236"/>
      <c r="G22" s="236"/>
      <c r="H22" s="237"/>
      <c r="I22" s="108" t="s">
        <v>58</v>
      </c>
      <c r="J22" s="109">
        <f>SUM(J20:J21)</f>
        <v>1318632</v>
      </c>
    </row>
    <row r="23" spans="1:10" ht="16.5" thickBot="1" x14ac:dyDescent="0.3">
      <c r="A23" s="91"/>
      <c r="B23" s="92"/>
      <c r="C23" s="92"/>
      <c r="D23" s="92"/>
      <c r="E23" s="92"/>
      <c r="F23" s="92"/>
      <c r="G23" s="92"/>
      <c r="H23" s="92"/>
      <c r="I23" s="92"/>
      <c r="J23" s="93"/>
    </row>
  </sheetData>
  <mergeCells count="7">
    <mergeCell ref="B22:H22"/>
    <mergeCell ref="A9:J9"/>
    <mergeCell ref="A10:J10"/>
    <mergeCell ref="A12:J12"/>
    <mergeCell ref="G14:J14"/>
    <mergeCell ref="G15:J15"/>
    <mergeCell ref="G16:J16"/>
  </mergeCells>
  <printOptions horizontalCentered="1"/>
  <pageMargins left="0.70866141732283472" right="0.31496062992125984" top="0.78740157480314965" bottom="0.78740157480314965" header="0.31496062992125984" footer="0.31496062992125984"/>
  <pageSetup paperSize="9" scale="48" fitToHeight="2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0A096-65E0-4C40-8986-E46A1C136075}">
  <sheetPr>
    <pageSetUpPr fitToPage="1"/>
  </sheetPr>
  <dimension ref="A1:J44"/>
  <sheetViews>
    <sheetView topLeftCell="A22" workbookViewId="0">
      <selection activeCell="I44" sqref="B2:I44"/>
    </sheetView>
  </sheetViews>
  <sheetFormatPr defaultRowHeight="15" x14ac:dyDescent="0.25"/>
  <cols>
    <col min="2" max="2" width="20.140625" customWidth="1"/>
    <col min="3" max="3" width="20.7109375" customWidth="1"/>
    <col min="4" max="4" width="14" customWidth="1"/>
    <col min="5" max="5" width="13.28515625" customWidth="1"/>
    <col min="7" max="7" width="14.140625" customWidth="1"/>
    <col min="8" max="8" width="17.85546875" customWidth="1"/>
    <col min="9" max="9" width="19.140625" bestFit="1" customWidth="1"/>
  </cols>
  <sheetData>
    <row r="1" spans="1:10" ht="15.75" thickBot="1" x14ac:dyDescent="0.3">
      <c r="A1" s="110"/>
      <c r="B1" s="111"/>
      <c r="C1" s="111"/>
      <c r="D1" s="111"/>
      <c r="E1" s="111"/>
      <c r="F1" s="111"/>
      <c r="G1" s="111"/>
      <c r="H1" s="111"/>
      <c r="I1" s="112"/>
      <c r="J1" s="113"/>
    </row>
    <row r="2" spans="1:10" x14ac:dyDescent="0.25">
      <c r="A2" s="114"/>
      <c r="B2" s="110"/>
      <c r="C2" s="115"/>
      <c r="D2" s="111"/>
      <c r="E2" s="111"/>
      <c r="F2" s="111"/>
      <c r="G2" s="111"/>
      <c r="H2" s="111"/>
      <c r="I2" s="116"/>
      <c r="J2" s="117"/>
    </row>
    <row r="3" spans="1:10" ht="60" customHeight="1" thickBot="1" x14ac:dyDescent="0.3">
      <c r="A3" s="114"/>
      <c r="B3" s="290"/>
      <c r="C3" s="291"/>
      <c r="D3" s="291"/>
      <c r="E3" s="291"/>
      <c r="F3" s="291"/>
      <c r="G3" s="291"/>
      <c r="H3" s="291"/>
      <c r="I3" s="292"/>
      <c r="J3" s="118"/>
    </row>
    <row r="4" spans="1:10" ht="15.75" thickBot="1" x14ac:dyDescent="0.3">
      <c r="A4" s="114"/>
      <c r="B4" s="119"/>
      <c r="C4" s="119"/>
      <c r="D4" s="119"/>
      <c r="E4" s="119"/>
      <c r="F4" s="119"/>
      <c r="G4" s="119"/>
      <c r="H4" s="119"/>
      <c r="I4" s="119"/>
      <c r="J4" s="120"/>
    </row>
    <row r="5" spans="1:10" ht="33.75" customHeight="1" thickBot="1" x14ac:dyDescent="0.3">
      <c r="A5" s="121"/>
      <c r="B5" s="293" t="s">
        <v>97</v>
      </c>
      <c r="C5" s="294"/>
      <c r="D5" s="294"/>
      <c r="E5" s="294"/>
      <c r="F5" s="294"/>
      <c r="G5" s="294"/>
      <c r="H5" s="294"/>
      <c r="I5" s="295"/>
      <c r="J5" s="122"/>
    </row>
    <row r="6" spans="1:10" ht="21" thickBot="1" x14ac:dyDescent="0.3">
      <c r="A6" s="121"/>
      <c r="B6" s="123"/>
      <c r="C6" s="124"/>
      <c r="D6" s="124"/>
      <c r="E6" s="124"/>
      <c r="F6" s="124"/>
      <c r="G6" s="124"/>
      <c r="H6" s="124"/>
      <c r="I6" s="124"/>
      <c r="J6" s="122"/>
    </row>
    <row r="7" spans="1:10" ht="16.5" thickBot="1" x14ac:dyDescent="0.3">
      <c r="A7" s="114"/>
      <c r="B7" s="296" t="s">
        <v>129</v>
      </c>
      <c r="C7" s="297"/>
      <c r="D7" s="297"/>
      <c r="E7" s="297"/>
      <c r="F7" s="297"/>
      <c r="G7" s="297"/>
      <c r="H7" s="297"/>
      <c r="I7" s="298"/>
      <c r="J7" s="125"/>
    </row>
    <row r="8" spans="1:10" ht="15.75" x14ac:dyDescent="0.25">
      <c r="A8" s="114"/>
      <c r="B8" s="126"/>
      <c r="C8" s="126"/>
      <c r="D8" s="126"/>
      <c r="E8" s="126"/>
      <c r="F8" s="126"/>
      <c r="G8" s="126"/>
      <c r="H8" s="126"/>
      <c r="I8" s="126"/>
      <c r="J8" s="125"/>
    </row>
    <row r="9" spans="1:10" x14ac:dyDescent="0.25">
      <c r="A9" s="127"/>
      <c r="B9" s="281" t="s">
        <v>98</v>
      </c>
      <c r="C9" s="282"/>
      <c r="D9" s="282"/>
      <c r="E9" s="282"/>
      <c r="F9" s="282"/>
      <c r="G9" s="282"/>
      <c r="H9" s="282"/>
      <c r="I9" s="283"/>
      <c r="J9" s="128"/>
    </row>
    <row r="10" spans="1:10" x14ac:dyDescent="0.25">
      <c r="A10" s="114"/>
      <c r="B10" s="275" t="s">
        <v>99</v>
      </c>
      <c r="C10" s="276"/>
      <c r="D10" s="276"/>
      <c r="E10" s="276"/>
      <c r="F10" s="276"/>
      <c r="G10" s="276"/>
      <c r="H10" s="277"/>
      <c r="I10" s="129" t="s">
        <v>100</v>
      </c>
      <c r="J10" s="130"/>
    </row>
    <row r="11" spans="1:10" ht="32.25" customHeight="1" x14ac:dyDescent="0.25">
      <c r="A11" s="121"/>
      <c r="B11" s="284" t="s">
        <v>101</v>
      </c>
      <c r="C11" s="285"/>
      <c r="D11" s="285"/>
      <c r="E11" s="285"/>
      <c r="F11" s="285"/>
      <c r="G11" s="285"/>
      <c r="H11" s="286"/>
      <c r="I11" s="131">
        <v>1.5</v>
      </c>
      <c r="J11" s="132"/>
    </row>
    <row r="12" spans="1:10" ht="30" customHeight="1" x14ac:dyDescent="0.25">
      <c r="A12" s="121"/>
      <c r="B12" s="284" t="s">
        <v>102</v>
      </c>
      <c r="C12" s="285"/>
      <c r="D12" s="285"/>
      <c r="E12" s="285"/>
      <c r="F12" s="285"/>
      <c r="G12" s="285"/>
      <c r="H12" s="286"/>
      <c r="I12" s="131">
        <v>0.3</v>
      </c>
      <c r="J12" s="132"/>
    </row>
    <row r="13" spans="1:10" ht="27" customHeight="1" x14ac:dyDescent="0.25">
      <c r="A13" s="121"/>
      <c r="B13" s="284" t="s">
        <v>103</v>
      </c>
      <c r="C13" s="285"/>
      <c r="D13" s="285"/>
      <c r="E13" s="285"/>
      <c r="F13" s="285"/>
      <c r="G13" s="285"/>
      <c r="H13" s="286"/>
      <c r="I13" s="131">
        <v>0.56000000000000005</v>
      </c>
      <c r="J13" s="132"/>
    </row>
    <row r="14" spans="1:10" ht="24.75" customHeight="1" x14ac:dyDescent="0.25">
      <c r="A14" s="121"/>
      <c r="B14" s="133" t="s">
        <v>104</v>
      </c>
      <c r="C14" s="134"/>
      <c r="D14" s="134"/>
      <c r="E14" s="134"/>
      <c r="F14" s="134"/>
      <c r="G14" s="135"/>
      <c r="H14" s="136"/>
      <c r="I14" s="137">
        <v>0</v>
      </c>
      <c r="J14" s="138"/>
    </row>
    <row r="15" spans="1:10" ht="18" x14ac:dyDescent="0.25">
      <c r="A15" s="121"/>
      <c r="B15" s="251" t="s">
        <v>105</v>
      </c>
      <c r="C15" s="252"/>
      <c r="D15" s="252"/>
      <c r="E15" s="252"/>
      <c r="F15" s="252"/>
      <c r="G15" s="252"/>
      <c r="H15" s="252"/>
      <c r="I15" s="139">
        <f>SUM(I11:I14)</f>
        <v>2.36</v>
      </c>
      <c r="J15" s="140"/>
    </row>
    <row r="16" spans="1:10" x14ac:dyDescent="0.25">
      <c r="A16" s="127"/>
      <c r="B16" s="281" t="s">
        <v>106</v>
      </c>
      <c r="C16" s="282"/>
      <c r="D16" s="282"/>
      <c r="E16" s="282"/>
      <c r="F16" s="282"/>
      <c r="G16" s="282"/>
      <c r="H16" s="282"/>
      <c r="I16" s="283"/>
      <c r="J16" s="128"/>
    </row>
    <row r="17" spans="1:10" x14ac:dyDescent="0.25">
      <c r="A17" s="121"/>
      <c r="B17" s="275" t="s">
        <v>99</v>
      </c>
      <c r="C17" s="276"/>
      <c r="D17" s="276"/>
      <c r="E17" s="276"/>
      <c r="F17" s="276"/>
      <c r="G17" s="276"/>
      <c r="H17" s="277"/>
      <c r="I17" s="129" t="s">
        <v>100</v>
      </c>
      <c r="J17" s="130"/>
    </row>
    <row r="18" spans="1:10" ht="27.75" customHeight="1" x14ac:dyDescent="0.25">
      <c r="A18" s="121"/>
      <c r="B18" s="284" t="s">
        <v>107</v>
      </c>
      <c r="C18" s="285"/>
      <c r="D18" s="285"/>
      <c r="E18" s="285"/>
      <c r="F18" s="285"/>
      <c r="G18" s="285"/>
      <c r="H18" s="286"/>
      <c r="I18" s="131">
        <v>0.85</v>
      </c>
      <c r="J18" s="132"/>
    </row>
    <row r="19" spans="1:10" ht="18" x14ac:dyDescent="0.25">
      <c r="A19" s="121"/>
      <c r="B19" s="251" t="s">
        <v>108</v>
      </c>
      <c r="C19" s="252"/>
      <c r="D19" s="252"/>
      <c r="E19" s="252"/>
      <c r="F19" s="252"/>
      <c r="G19" s="252"/>
      <c r="H19" s="252"/>
      <c r="I19" s="139">
        <f>SUM(I18:I18)</f>
        <v>0.85</v>
      </c>
      <c r="J19" s="140"/>
    </row>
    <row r="20" spans="1:10" x14ac:dyDescent="0.25">
      <c r="A20" s="127"/>
      <c r="B20" s="281" t="s">
        <v>109</v>
      </c>
      <c r="C20" s="282"/>
      <c r="D20" s="282"/>
      <c r="E20" s="282"/>
      <c r="F20" s="282"/>
      <c r="G20" s="282"/>
      <c r="H20" s="282"/>
      <c r="I20" s="283"/>
      <c r="J20" s="128"/>
    </row>
    <row r="21" spans="1:10" x14ac:dyDescent="0.25">
      <c r="A21" s="121"/>
      <c r="B21" s="275" t="s">
        <v>99</v>
      </c>
      <c r="C21" s="276"/>
      <c r="D21" s="276"/>
      <c r="E21" s="276"/>
      <c r="F21" s="276"/>
      <c r="G21" s="276"/>
      <c r="H21" s="277"/>
      <c r="I21" s="129" t="s">
        <v>100</v>
      </c>
      <c r="J21" s="130"/>
    </row>
    <row r="22" spans="1:10" x14ac:dyDescent="0.25">
      <c r="A22" s="121"/>
      <c r="B22" s="287" t="s">
        <v>110</v>
      </c>
      <c r="C22" s="288"/>
      <c r="D22" s="288"/>
      <c r="E22" s="288"/>
      <c r="F22" s="288"/>
      <c r="G22" s="288"/>
      <c r="H22" s="289"/>
      <c r="I22" s="131">
        <v>3.5</v>
      </c>
      <c r="J22" s="132"/>
    </row>
    <row r="23" spans="1:10" ht="18" x14ac:dyDescent="0.25">
      <c r="A23" s="121"/>
      <c r="B23" s="251" t="s">
        <v>111</v>
      </c>
      <c r="C23" s="252"/>
      <c r="D23" s="252"/>
      <c r="E23" s="252"/>
      <c r="F23" s="252"/>
      <c r="G23" s="252"/>
      <c r="H23" s="252"/>
      <c r="I23" s="139">
        <f>SUM(I22:I22)</f>
        <v>3.5</v>
      </c>
      <c r="J23" s="140"/>
    </row>
    <row r="24" spans="1:10" x14ac:dyDescent="0.25">
      <c r="A24" s="127"/>
      <c r="B24" s="281" t="s">
        <v>112</v>
      </c>
      <c r="C24" s="282"/>
      <c r="D24" s="282"/>
      <c r="E24" s="282"/>
      <c r="F24" s="282"/>
      <c r="G24" s="282"/>
      <c r="H24" s="282"/>
      <c r="I24" s="283"/>
      <c r="J24" s="128"/>
    </row>
    <row r="25" spans="1:10" x14ac:dyDescent="0.25">
      <c r="A25" s="121"/>
      <c r="B25" s="275" t="s">
        <v>99</v>
      </c>
      <c r="C25" s="276"/>
      <c r="D25" s="276"/>
      <c r="E25" s="276"/>
      <c r="F25" s="276"/>
      <c r="G25" s="276"/>
      <c r="H25" s="277"/>
      <c r="I25" s="129" t="s">
        <v>100</v>
      </c>
      <c r="J25" s="130"/>
    </row>
    <row r="26" spans="1:10" x14ac:dyDescent="0.25">
      <c r="A26" s="121"/>
      <c r="B26" s="278" t="s">
        <v>113</v>
      </c>
      <c r="C26" s="279"/>
      <c r="D26" s="279"/>
      <c r="E26" s="279"/>
      <c r="F26" s="279"/>
      <c r="G26" s="279"/>
      <c r="H26" s="280"/>
      <c r="I26" s="141">
        <v>5</v>
      </c>
      <c r="J26" s="132"/>
    </row>
    <row r="27" spans="1:10" x14ac:dyDescent="0.25">
      <c r="A27" s="121"/>
      <c r="B27" s="278" t="s">
        <v>114</v>
      </c>
      <c r="C27" s="279"/>
      <c r="D27" s="279"/>
      <c r="E27" s="279"/>
      <c r="F27" s="279"/>
      <c r="G27" s="279"/>
      <c r="H27" s="280"/>
      <c r="I27" s="131">
        <v>3</v>
      </c>
      <c r="J27" s="132"/>
    </row>
    <row r="28" spans="1:10" x14ac:dyDescent="0.25">
      <c r="A28" s="121"/>
      <c r="B28" s="278" t="s">
        <v>115</v>
      </c>
      <c r="C28" s="279"/>
      <c r="D28" s="279"/>
      <c r="E28" s="279"/>
      <c r="F28" s="279"/>
      <c r="G28" s="279"/>
      <c r="H28" s="280"/>
      <c r="I28" s="131">
        <v>0.65</v>
      </c>
      <c r="J28" s="132"/>
    </row>
    <row r="29" spans="1:10" x14ac:dyDescent="0.25">
      <c r="A29" s="121"/>
      <c r="B29" s="278" t="s">
        <v>116</v>
      </c>
      <c r="C29" s="279"/>
      <c r="D29" s="279"/>
      <c r="E29" s="279"/>
      <c r="F29" s="279"/>
      <c r="G29" s="279"/>
      <c r="H29" s="280"/>
      <c r="I29" s="131">
        <v>0</v>
      </c>
      <c r="J29" s="132"/>
    </row>
    <row r="30" spans="1:10" ht="18" x14ac:dyDescent="0.25">
      <c r="A30" s="121"/>
      <c r="B30" s="251" t="s">
        <v>117</v>
      </c>
      <c r="C30" s="252"/>
      <c r="D30" s="252"/>
      <c r="E30" s="252"/>
      <c r="F30" s="252"/>
      <c r="G30" s="252"/>
      <c r="H30" s="253"/>
      <c r="I30" s="139">
        <f>SUM(I26:I29)</f>
        <v>8.65</v>
      </c>
      <c r="J30" s="140"/>
    </row>
    <row r="31" spans="1:10" ht="15.75" thickBot="1" x14ac:dyDescent="0.3">
      <c r="A31" s="114"/>
      <c r="B31" s="142"/>
      <c r="C31" s="142"/>
      <c r="D31" s="142"/>
      <c r="E31" s="142"/>
      <c r="F31" s="142"/>
      <c r="G31" s="142"/>
      <c r="H31" s="142"/>
      <c r="I31" s="142"/>
      <c r="J31" s="120"/>
    </row>
    <row r="32" spans="1:10" x14ac:dyDescent="0.25">
      <c r="A32" s="114"/>
      <c r="B32" s="254" t="s">
        <v>118</v>
      </c>
      <c r="C32" s="255"/>
      <c r="D32" s="255"/>
      <c r="E32" s="255"/>
      <c r="F32" s="260" t="s">
        <v>119</v>
      </c>
      <c r="G32" s="260"/>
      <c r="H32" s="143"/>
      <c r="I32" s="263" t="s">
        <v>120</v>
      </c>
      <c r="J32" s="144"/>
    </row>
    <row r="33" spans="1:10" x14ac:dyDescent="0.25">
      <c r="A33" s="114"/>
      <c r="B33" s="256"/>
      <c r="C33" s="257"/>
      <c r="D33" s="257"/>
      <c r="E33" s="257"/>
      <c r="F33" s="261"/>
      <c r="G33" s="261"/>
      <c r="H33" s="145"/>
      <c r="I33" s="264"/>
      <c r="J33" s="146"/>
    </row>
    <row r="34" spans="1:10" ht="15.75" thickBot="1" x14ac:dyDescent="0.3">
      <c r="A34" s="114"/>
      <c r="B34" s="258"/>
      <c r="C34" s="259"/>
      <c r="D34" s="259"/>
      <c r="E34" s="259"/>
      <c r="F34" s="262"/>
      <c r="G34" s="262"/>
      <c r="H34" s="147"/>
      <c r="I34" s="265"/>
      <c r="J34" s="146"/>
    </row>
    <row r="35" spans="1:10" x14ac:dyDescent="0.25">
      <c r="A35" s="114"/>
      <c r="B35" s="148"/>
      <c r="C35" s="149"/>
      <c r="D35" s="150"/>
      <c r="E35" s="150"/>
      <c r="F35" s="150"/>
      <c r="G35" s="150"/>
      <c r="H35" s="151"/>
      <c r="I35" s="152"/>
      <c r="J35" s="153"/>
    </row>
    <row r="36" spans="1:10" x14ac:dyDescent="0.25">
      <c r="A36" s="114"/>
      <c r="B36" s="266" t="s">
        <v>121</v>
      </c>
      <c r="C36" s="266"/>
      <c r="D36" s="266"/>
      <c r="E36" s="266"/>
      <c r="F36" s="266"/>
      <c r="G36" s="266"/>
      <c r="H36" s="266"/>
      <c r="I36" s="266"/>
      <c r="J36" s="155"/>
    </row>
    <row r="37" spans="1:10" x14ac:dyDescent="0.25">
      <c r="A37" s="114"/>
      <c r="B37" s="266" t="s">
        <v>122</v>
      </c>
      <c r="C37" s="266"/>
      <c r="D37" s="266"/>
      <c r="E37" s="266"/>
      <c r="F37" s="266"/>
      <c r="G37" s="266"/>
      <c r="H37" s="266"/>
      <c r="I37" s="266"/>
      <c r="J37" s="155"/>
    </row>
    <row r="38" spans="1:10" x14ac:dyDescent="0.25">
      <c r="A38" s="114"/>
      <c r="B38" s="266" t="s">
        <v>123</v>
      </c>
      <c r="C38" s="266"/>
      <c r="D38" s="266"/>
      <c r="E38" s="266"/>
      <c r="F38" s="266"/>
      <c r="G38" s="266"/>
      <c r="H38" s="266"/>
      <c r="I38" s="266"/>
      <c r="J38" s="155"/>
    </row>
    <row r="39" spans="1:10" x14ac:dyDescent="0.25">
      <c r="A39" s="121"/>
      <c r="B39" s="266" t="s">
        <v>124</v>
      </c>
      <c r="C39" s="266"/>
      <c r="D39" s="266"/>
      <c r="E39" s="266"/>
      <c r="F39" s="266"/>
      <c r="G39" s="266"/>
      <c r="H39" s="266"/>
      <c r="I39" s="266"/>
      <c r="J39" s="155"/>
    </row>
    <row r="40" spans="1:10" ht="15.75" x14ac:dyDescent="0.25">
      <c r="A40" s="114"/>
      <c r="B40" s="154" t="s">
        <v>125</v>
      </c>
      <c r="C40" s="154"/>
      <c r="D40" s="154"/>
      <c r="E40" s="154"/>
      <c r="F40" s="154"/>
      <c r="G40" s="154"/>
      <c r="H40" s="154"/>
      <c r="I40" s="152"/>
      <c r="J40" s="153"/>
    </row>
    <row r="41" spans="1:10" ht="15.75" thickBot="1" x14ac:dyDescent="0.3">
      <c r="A41" s="114"/>
      <c r="B41" s="154"/>
      <c r="C41" s="154"/>
      <c r="D41" s="154"/>
      <c r="E41" s="154"/>
      <c r="F41" s="154"/>
      <c r="G41" s="154"/>
      <c r="H41" s="154"/>
      <c r="I41" s="152"/>
      <c r="J41" s="153"/>
    </row>
    <row r="42" spans="1:10" ht="15.75" thickTop="1" x14ac:dyDescent="0.25">
      <c r="A42" s="114"/>
      <c r="B42" s="267" t="s">
        <v>126</v>
      </c>
      <c r="C42" s="267"/>
      <c r="D42" s="267"/>
      <c r="E42" s="267"/>
      <c r="F42" s="268"/>
      <c r="G42" s="269" t="s">
        <v>127</v>
      </c>
      <c r="H42" s="270"/>
      <c r="I42" s="273">
        <f>(ROUND((1+I15/100)*(1+I19/100)*(1+I23/100)/(1-I30/100),3))-1</f>
        <v>0.17</v>
      </c>
      <c r="J42" s="156"/>
    </row>
    <row r="43" spans="1:10" ht="15.75" thickBot="1" x14ac:dyDescent="0.3">
      <c r="A43" s="114"/>
      <c r="B43" s="267"/>
      <c r="C43" s="267"/>
      <c r="D43" s="267"/>
      <c r="E43" s="267"/>
      <c r="F43" s="268"/>
      <c r="G43" s="271"/>
      <c r="H43" s="272"/>
      <c r="I43" s="274"/>
      <c r="J43" s="156"/>
    </row>
    <row r="44" spans="1:10" ht="16.5" thickTop="1" thickBot="1" x14ac:dyDescent="0.3">
      <c r="A44" s="157"/>
      <c r="B44" s="250" t="s">
        <v>128</v>
      </c>
      <c r="C44" s="250"/>
      <c r="D44" s="250"/>
      <c r="E44" s="250"/>
      <c r="F44" s="250"/>
      <c r="G44" s="158"/>
      <c r="H44" s="158"/>
      <c r="I44" s="158"/>
      <c r="J44" s="159"/>
    </row>
  </sheetData>
  <mergeCells count="35">
    <mergeCell ref="B11:H11"/>
    <mergeCell ref="B3:I3"/>
    <mergeCell ref="B5:I5"/>
    <mergeCell ref="B7:I7"/>
    <mergeCell ref="B9:I9"/>
    <mergeCell ref="B10:H10"/>
    <mergeCell ref="B24:I24"/>
    <mergeCell ref="B12:H12"/>
    <mergeCell ref="B13:H13"/>
    <mergeCell ref="B15:H15"/>
    <mergeCell ref="B16:I16"/>
    <mergeCell ref="B17:H17"/>
    <mergeCell ref="B18:H18"/>
    <mergeCell ref="B19:H19"/>
    <mergeCell ref="B20:I20"/>
    <mergeCell ref="B21:H21"/>
    <mergeCell ref="B22:H22"/>
    <mergeCell ref="B23:H23"/>
    <mergeCell ref="B25:H25"/>
    <mergeCell ref="B26:H26"/>
    <mergeCell ref="B27:H27"/>
    <mergeCell ref="B28:H28"/>
    <mergeCell ref="B29:H29"/>
    <mergeCell ref="B44:F44"/>
    <mergeCell ref="B30:H30"/>
    <mergeCell ref="B32:E34"/>
    <mergeCell ref="F32:G34"/>
    <mergeCell ref="I32:I34"/>
    <mergeCell ref="B36:I36"/>
    <mergeCell ref="B37:I37"/>
    <mergeCell ref="B38:I38"/>
    <mergeCell ref="B39:I39"/>
    <mergeCell ref="B42:F43"/>
    <mergeCell ref="G42:H43"/>
    <mergeCell ref="I42:I43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7" fitToHeight="22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0D2B7-BD43-4123-B400-FF9BFA24AB59}">
  <sheetPr>
    <pageSetUpPr fitToPage="1"/>
  </sheetPr>
  <dimension ref="A1:J44"/>
  <sheetViews>
    <sheetView topLeftCell="A28" workbookViewId="0">
      <selection activeCell="B39" sqref="B39:I39"/>
    </sheetView>
  </sheetViews>
  <sheetFormatPr defaultRowHeight="15" x14ac:dyDescent="0.25"/>
  <cols>
    <col min="2" max="2" width="12.5703125" customWidth="1"/>
    <col min="3" max="3" width="12.85546875" customWidth="1"/>
    <col min="4" max="4" width="18.28515625" customWidth="1"/>
    <col min="5" max="5" width="23.7109375" customWidth="1"/>
    <col min="6" max="6" width="14" customWidth="1"/>
    <col min="7" max="7" width="14.140625" customWidth="1"/>
    <col min="8" max="8" width="21.140625" customWidth="1"/>
    <col min="9" max="9" width="19.140625" bestFit="1" customWidth="1"/>
  </cols>
  <sheetData>
    <row r="1" spans="1:10" ht="15.75" thickBot="1" x14ac:dyDescent="0.3">
      <c r="A1" s="110"/>
      <c r="B1" s="111"/>
      <c r="C1" s="111"/>
      <c r="D1" s="111"/>
      <c r="E1" s="111"/>
      <c r="F1" s="111"/>
      <c r="G1" s="111"/>
      <c r="H1" s="111"/>
      <c r="I1" s="112"/>
      <c r="J1" s="113"/>
    </row>
    <row r="2" spans="1:10" x14ac:dyDescent="0.25">
      <c r="A2" s="114"/>
      <c r="B2" s="110"/>
      <c r="C2" s="115"/>
      <c r="D2" s="111"/>
      <c r="E2" s="111"/>
      <c r="F2" s="111"/>
      <c r="G2" s="111"/>
      <c r="H2" s="111"/>
      <c r="I2" s="116"/>
      <c r="J2" s="117"/>
    </row>
    <row r="3" spans="1:10" ht="60" customHeight="1" thickBot="1" x14ac:dyDescent="0.3">
      <c r="A3" s="114"/>
      <c r="B3" s="290"/>
      <c r="C3" s="291"/>
      <c r="D3" s="291"/>
      <c r="E3" s="291"/>
      <c r="F3" s="291"/>
      <c r="G3" s="291"/>
      <c r="H3" s="291"/>
      <c r="I3" s="292"/>
      <c r="J3" s="118"/>
    </row>
    <row r="4" spans="1:10" ht="15.75" thickBot="1" x14ac:dyDescent="0.3">
      <c r="A4" s="114"/>
      <c r="B4" s="119"/>
      <c r="C4" s="119"/>
      <c r="D4" s="119"/>
      <c r="E4" s="119"/>
      <c r="F4" s="119"/>
      <c r="G4" s="119"/>
      <c r="H4" s="119"/>
      <c r="I4" s="119"/>
      <c r="J4" s="120"/>
    </row>
    <row r="5" spans="1:10" ht="33.75" customHeight="1" thickBot="1" x14ac:dyDescent="0.3">
      <c r="A5" s="121"/>
      <c r="B5" s="293" t="s">
        <v>148</v>
      </c>
      <c r="C5" s="294"/>
      <c r="D5" s="294"/>
      <c r="E5" s="294"/>
      <c r="F5" s="294"/>
      <c r="G5" s="294"/>
      <c r="H5" s="294"/>
      <c r="I5" s="295"/>
      <c r="J5" s="122"/>
    </row>
    <row r="6" spans="1:10" ht="21" thickBot="1" x14ac:dyDescent="0.3">
      <c r="A6" s="121"/>
      <c r="B6" s="123"/>
      <c r="C6" s="124"/>
      <c r="D6" s="124"/>
      <c r="E6" s="124"/>
      <c r="F6" s="124"/>
      <c r="G6" s="124"/>
      <c r="H6" s="124"/>
      <c r="I6" s="124"/>
      <c r="J6" s="122"/>
    </row>
    <row r="7" spans="1:10" ht="16.5" thickBot="1" x14ac:dyDescent="0.3">
      <c r="A7" s="114"/>
      <c r="B7" s="296" t="s">
        <v>129</v>
      </c>
      <c r="C7" s="297"/>
      <c r="D7" s="297"/>
      <c r="E7" s="297"/>
      <c r="F7" s="297"/>
      <c r="G7" s="297"/>
      <c r="H7" s="297"/>
      <c r="I7" s="298"/>
      <c r="J7" s="125"/>
    </row>
    <row r="8" spans="1:10" ht="15.75" x14ac:dyDescent="0.25">
      <c r="A8" s="114"/>
      <c r="B8" s="126"/>
      <c r="C8" s="126"/>
      <c r="D8" s="126"/>
      <c r="E8" s="126"/>
      <c r="F8" s="126"/>
      <c r="G8" s="126"/>
      <c r="H8" s="126"/>
      <c r="I8" s="126"/>
      <c r="J8" s="125"/>
    </row>
    <row r="9" spans="1:10" x14ac:dyDescent="0.25">
      <c r="A9" s="127"/>
      <c r="B9" s="281" t="s">
        <v>98</v>
      </c>
      <c r="C9" s="282"/>
      <c r="D9" s="282"/>
      <c r="E9" s="282"/>
      <c r="F9" s="282"/>
      <c r="G9" s="282"/>
      <c r="H9" s="282"/>
      <c r="I9" s="283"/>
      <c r="J9" s="128"/>
    </row>
    <row r="10" spans="1:10" x14ac:dyDescent="0.25">
      <c r="A10" s="114"/>
      <c r="B10" s="275" t="s">
        <v>99</v>
      </c>
      <c r="C10" s="276"/>
      <c r="D10" s="276"/>
      <c r="E10" s="276"/>
      <c r="F10" s="276"/>
      <c r="G10" s="276"/>
      <c r="H10" s="277"/>
      <c r="I10" s="129" t="s">
        <v>100</v>
      </c>
      <c r="J10" s="130"/>
    </row>
    <row r="11" spans="1:10" ht="31.5" customHeight="1" x14ac:dyDescent="0.25">
      <c r="A11" s="121"/>
      <c r="B11" s="284" t="s">
        <v>101</v>
      </c>
      <c r="C11" s="285"/>
      <c r="D11" s="285"/>
      <c r="E11" s="285"/>
      <c r="F11" s="285"/>
      <c r="G11" s="285"/>
      <c r="H11" s="286"/>
      <c r="I11" s="131">
        <v>1.5</v>
      </c>
      <c r="J11" s="132"/>
    </row>
    <row r="12" spans="1:10" ht="30" customHeight="1" x14ac:dyDescent="0.25">
      <c r="A12" s="121"/>
      <c r="B12" s="284" t="s">
        <v>102</v>
      </c>
      <c r="C12" s="285"/>
      <c r="D12" s="285"/>
      <c r="E12" s="285"/>
      <c r="F12" s="285"/>
      <c r="G12" s="285"/>
      <c r="H12" s="286"/>
      <c r="I12" s="131">
        <v>0.3</v>
      </c>
      <c r="J12" s="132"/>
    </row>
    <row r="13" spans="1:10" ht="27" customHeight="1" x14ac:dyDescent="0.25">
      <c r="A13" s="121"/>
      <c r="B13" s="284" t="s">
        <v>103</v>
      </c>
      <c r="C13" s="285"/>
      <c r="D13" s="285"/>
      <c r="E13" s="285"/>
      <c r="F13" s="285"/>
      <c r="G13" s="285"/>
      <c r="H13" s="286"/>
      <c r="I13" s="131">
        <v>0.56000000000000005</v>
      </c>
      <c r="J13" s="132"/>
    </row>
    <row r="14" spans="1:10" ht="24.75" customHeight="1" x14ac:dyDescent="0.25">
      <c r="A14" s="121"/>
      <c r="B14" s="133" t="s">
        <v>104</v>
      </c>
      <c r="C14" s="134"/>
      <c r="D14" s="134"/>
      <c r="E14" s="134"/>
      <c r="F14" s="134"/>
      <c r="G14" s="135"/>
      <c r="H14" s="136"/>
      <c r="I14" s="137">
        <v>0</v>
      </c>
      <c r="J14" s="138"/>
    </row>
    <row r="15" spans="1:10" ht="18" x14ac:dyDescent="0.25">
      <c r="A15" s="121"/>
      <c r="B15" s="251" t="s">
        <v>105</v>
      </c>
      <c r="C15" s="252"/>
      <c r="D15" s="252"/>
      <c r="E15" s="252"/>
      <c r="F15" s="252"/>
      <c r="G15" s="252"/>
      <c r="H15" s="252"/>
      <c r="I15" s="139">
        <f>SUM(I11:I14)</f>
        <v>2.36</v>
      </c>
      <c r="J15" s="140"/>
    </row>
    <row r="16" spans="1:10" x14ac:dyDescent="0.25">
      <c r="A16" s="127"/>
      <c r="B16" s="281" t="s">
        <v>106</v>
      </c>
      <c r="C16" s="282"/>
      <c r="D16" s="282"/>
      <c r="E16" s="282"/>
      <c r="F16" s="282"/>
      <c r="G16" s="282"/>
      <c r="H16" s="282"/>
      <c r="I16" s="283"/>
      <c r="J16" s="128"/>
    </row>
    <row r="17" spans="1:10" x14ac:dyDescent="0.25">
      <c r="A17" s="121"/>
      <c r="B17" s="275" t="s">
        <v>99</v>
      </c>
      <c r="C17" s="276"/>
      <c r="D17" s="276"/>
      <c r="E17" s="276"/>
      <c r="F17" s="276"/>
      <c r="G17" s="276"/>
      <c r="H17" s="277"/>
      <c r="I17" s="129" t="s">
        <v>100</v>
      </c>
      <c r="J17" s="130"/>
    </row>
    <row r="18" spans="1:10" ht="27.75" customHeight="1" x14ac:dyDescent="0.25">
      <c r="A18" s="121"/>
      <c r="B18" s="284" t="s">
        <v>107</v>
      </c>
      <c r="C18" s="285"/>
      <c r="D18" s="285"/>
      <c r="E18" s="285"/>
      <c r="F18" s="285"/>
      <c r="G18" s="285"/>
      <c r="H18" s="286"/>
      <c r="I18" s="131">
        <v>0.85</v>
      </c>
      <c r="J18" s="132"/>
    </row>
    <row r="19" spans="1:10" ht="18" x14ac:dyDescent="0.25">
      <c r="A19" s="121"/>
      <c r="B19" s="251" t="s">
        <v>108</v>
      </c>
      <c r="C19" s="252"/>
      <c r="D19" s="252"/>
      <c r="E19" s="252"/>
      <c r="F19" s="252"/>
      <c r="G19" s="252"/>
      <c r="H19" s="252"/>
      <c r="I19" s="139">
        <f>SUM(I18:I18)</f>
        <v>0.85</v>
      </c>
      <c r="J19" s="140"/>
    </row>
    <row r="20" spans="1:10" x14ac:dyDescent="0.25">
      <c r="A20" s="127"/>
      <c r="B20" s="281" t="s">
        <v>109</v>
      </c>
      <c r="C20" s="282"/>
      <c r="D20" s="282"/>
      <c r="E20" s="282"/>
      <c r="F20" s="282"/>
      <c r="G20" s="282"/>
      <c r="H20" s="282"/>
      <c r="I20" s="283"/>
      <c r="J20" s="128"/>
    </row>
    <row r="21" spans="1:10" x14ac:dyDescent="0.25">
      <c r="A21" s="121"/>
      <c r="B21" s="275" t="s">
        <v>99</v>
      </c>
      <c r="C21" s="276"/>
      <c r="D21" s="276"/>
      <c r="E21" s="276"/>
      <c r="F21" s="276"/>
      <c r="G21" s="276"/>
      <c r="H21" s="277"/>
      <c r="I21" s="129" t="s">
        <v>100</v>
      </c>
      <c r="J21" s="130"/>
    </row>
    <row r="22" spans="1:10" x14ac:dyDescent="0.25">
      <c r="A22" s="121"/>
      <c r="B22" s="287" t="s">
        <v>110</v>
      </c>
      <c r="C22" s="288"/>
      <c r="D22" s="288"/>
      <c r="E22" s="288"/>
      <c r="F22" s="288"/>
      <c r="G22" s="288"/>
      <c r="H22" s="289"/>
      <c r="I22" s="131">
        <v>3.5</v>
      </c>
      <c r="J22" s="132"/>
    </row>
    <row r="23" spans="1:10" ht="18" x14ac:dyDescent="0.25">
      <c r="A23" s="121"/>
      <c r="B23" s="251" t="s">
        <v>111</v>
      </c>
      <c r="C23" s="252"/>
      <c r="D23" s="252"/>
      <c r="E23" s="252"/>
      <c r="F23" s="252"/>
      <c r="G23" s="252"/>
      <c r="H23" s="252"/>
      <c r="I23" s="139">
        <f>SUM(I22:I22)</f>
        <v>3.5</v>
      </c>
      <c r="J23" s="140"/>
    </row>
    <row r="24" spans="1:10" x14ac:dyDescent="0.25">
      <c r="A24" s="127"/>
      <c r="B24" s="281" t="s">
        <v>112</v>
      </c>
      <c r="C24" s="282"/>
      <c r="D24" s="282"/>
      <c r="E24" s="282"/>
      <c r="F24" s="282"/>
      <c r="G24" s="282"/>
      <c r="H24" s="282"/>
      <c r="I24" s="283"/>
      <c r="J24" s="128"/>
    </row>
    <row r="25" spans="1:10" x14ac:dyDescent="0.25">
      <c r="A25" s="121"/>
      <c r="B25" s="275" t="s">
        <v>99</v>
      </c>
      <c r="C25" s="276"/>
      <c r="D25" s="276"/>
      <c r="E25" s="276"/>
      <c r="F25" s="276"/>
      <c r="G25" s="276"/>
      <c r="H25" s="277"/>
      <c r="I25" s="129" t="s">
        <v>100</v>
      </c>
      <c r="J25" s="130"/>
    </row>
    <row r="26" spans="1:10" x14ac:dyDescent="0.25">
      <c r="A26" s="121"/>
      <c r="B26" s="278" t="s">
        <v>113</v>
      </c>
      <c r="C26" s="279"/>
      <c r="D26" s="279"/>
      <c r="E26" s="279"/>
      <c r="F26" s="279"/>
      <c r="G26" s="279"/>
      <c r="H26" s="280"/>
      <c r="I26" s="141">
        <v>5</v>
      </c>
      <c r="J26" s="132"/>
    </row>
    <row r="27" spans="1:10" x14ac:dyDescent="0.25">
      <c r="A27" s="121"/>
      <c r="B27" s="278" t="s">
        <v>114</v>
      </c>
      <c r="C27" s="279"/>
      <c r="D27" s="279"/>
      <c r="E27" s="279"/>
      <c r="F27" s="279"/>
      <c r="G27" s="279"/>
      <c r="H27" s="280"/>
      <c r="I27" s="131">
        <v>3</v>
      </c>
      <c r="J27" s="132"/>
    </row>
    <row r="28" spans="1:10" x14ac:dyDescent="0.25">
      <c r="A28" s="121"/>
      <c r="B28" s="278" t="s">
        <v>115</v>
      </c>
      <c r="C28" s="279"/>
      <c r="D28" s="279"/>
      <c r="E28" s="279"/>
      <c r="F28" s="279"/>
      <c r="G28" s="279"/>
      <c r="H28" s="280"/>
      <c r="I28" s="131">
        <v>0.65</v>
      </c>
      <c r="J28" s="132"/>
    </row>
    <row r="29" spans="1:10" x14ac:dyDescent="0.25">
      <c r="A29" s="121"/>
      <c r="B29" s="278" t="s">
        <v>116</v>
      </c>
      <c r="C29" s="279"/>
      <c r="D29" s="279"/>
      <c r="E29" s="279"/>
      <c r="F29" s="279"/>
      <c r="G29" s="279"/>
      <c r="H29" s="280"/>
      <c r="I29" s="131">
        <v>4.5</v>
      </c>
      <c r="J29" s="132"/>
    </row>
    <row r="30" spans="1:10" ht="18" x14ac:dyDescent="0.25">
      <c r="A30" s="121"/>
      <c r="B30" s="251" t="s">
        <v>117</v>
      </c>
      <c r="C30" s="252"/>
      <c r="D30" s="252"/>
      <c r="E30" s="252"/>
      <c r="F30" s="252"/>
      <c r="G30" s="252"/>
      <c r="H30" s="253"/>
      <c r="I30" s="139">
        <f>SUM(I26:I29)</f>
        <v>13.15</v>
      </c>
      <c r="J30" s="140"/>
    </row>
    <row r="31" spans="1:10" ht="24.75" customHeight="1" thickBot="1" x14ac:dyDescent="0.3">
      <c r="A31" s="114"/>
      <c r="B31" s="142"/>
      <c r="C31" s="142"/>
      <c r="D31" s="142"/>
      <c r="E31" s="142"/>
      <c r="F31" s="142"/>
      <c r="G31" s="142"/>
      <c r="H31" s="142"/>
      <c r="I31" s="142"/>
      <c r="J31" s="120"/>
    </row>
    <row r="32" spans="1:10" ht="37.5" customHeight="1" x14ac:dyDescent="0.25">
      <c r="A32" s="114"/>
      <c r="B32" s="254" t="s">
        <v>118</v>
      </c>
      <c r="C32" s="255"/>
      <c r="D32" s="255"/>
      <c r="E32" s="255"/>
      <c r="F32" s="260" t="s">
        <v>119</v>
      </c>
      <c r="G32" s="260"/>
      <c r="H32" s="143"/>
      <c r="I32" s="263" t="s">
        <v>120</v>
      </c>
      <c r="J32" s="144"/>
    </row>
    <row r="33" spans="1:10" ht="33.75" customHeight="1" x14ac:dyDescent="0.25">
      <c r="A33" s="114"/>
      <c r="B33" s="256"/>
      <c r="C33" s="257"/>
      <c r="D33" s="257"/>
      <c r="E33" s="257"/>
      <c r="F33" s="261"/>
      <c r="G33" s="261"/>
      <c r="H33" s="145"/>
      <c r="I33" s="264"/>
      <c r="J33" s="146"/>
    </row>
    <row r="34" spans="1:10" ht="15.75" thickBot="1" x14ac:dyDescent="0.3">
      <c r="A34" s="114"/>
      <c r="B34" s="258"/>
      <c r="C34" s="259"/>
      <c r="D34" s="259"/>
      <c r="E34" s="259"/>
      <c r="F34" s="262"/>
      <c r="G34" s="262"/>
      <c r="H34" s="147"/>
      <c r="I34" s="265"/>
      <c r="J34" s="146"/>
    </row>
    <row r="35" spans="1:10" x14ac:dyDescent="0.25">
      <c r="A35" s="114"/>
      <c r="B35" s="148"/>
      <c r="C35" s="149"/>
      <c r="D35" s="150"/>
      <c r="E35" s="150"/>
      <c r="F35" s="150"/>
      <c r="G35" s="150"/>
      <c r="H35" s="151"/>
      <c r="I35" s="152"/>
      <c r="J35" s="153"/>
    </row>
    <row r="36" spans="1:10" x14ac:dyDescent="0.25">
      <c r="A36" s="114"/>
      <c r="B36" s="266" t="s">
        <v>121</v>
      </c>
      <c r="C36" s="266"/>
      <c r="D36" s="266"/>
      <c r="E36" s="266"/>
      <c r="F36" s="266"/>
      <c r="G36" s="266"/>
      <c r="H36" s="266"/>
      <c r="I36" s="266"/>
      <c r="J36" s="155"/>
    </row>
    <row r="37" spans="1:10" x14ac:dyDescent="0.25">
      <c r="A37" s="114"/>
      <c r="B37" s="266" t="s">
        <v>122</v>
      </c>
      <c r="C37" s="266"/>
      <c r="D37" s="266"/>
      <c r="E37" s="266"/>
      <c r="F37" s="266"/>
      <c r="G37" s="266"/>
      <c r="H37" s="266"/>
      <c r="I37" s="266"/>
      <c r="J37" s="155"/>
    </row>
    <row r="38" spans="1:10" x14ac:dyDescent="0.25">
      <c r="A38" s="114"/>
      <c r="B38" s="266" t="s">
        <v>123</v>
      </c>
      <c r="C38" s="266"/>
      <c r="D38" s="266"/>
      <c r="E38" s="266"/>
      <c r="F38" s="266"/>
      <c r="G38" s="266"/>
      <c r="H38" s="266"/>
      <c r="I38" s="266"/>
      <c r="J38" s="155"/>
    </row>
    <row r="39" spans="1:10" x14ac:dyDescent="0.25">
      <c r="A39" s="121"/>
      <c r="B39" s="266" t="s">
        <v>124</v>
      </c>
      <c r="C39" s="266"/>
      <c r="D39" s="266"/>
      <c r="E39" s="266"/>
      <c r="F39" s="266"/>
      <c r="G39" s="266"/>
      <c r="H39" s="266"/>
      <c r="I39" s="266"/>
      <c r="J39" s="155"/>
    </row>
    <row r="40" spans="1:10" ht="27.75" customHeight="1" x14ac:dyDescent="0.25">
      <c r="A40" s="114"/>
      <c r="B40" s="154" t="s">
        <v>125</v>
      </c>
      <c r="C40" s="154"/>
      <c r="D40" s="154"/>
      <c r="E40" s="154"/>
      <c r="F40" s="154"/>
      <c r="G40" s="154"/>
      <c r="H40" s="154"/>
      <c r="I40" s="152"/>
      <c r="J40" s="153"/>
    </row>
    <row r="41" spans="1:10" ht="15.75" thickBot="1" x14ac:dyDescent="0.3">
      <c r="A41" s="114"/>
      <c r="B41" s="154"/>
      <c r="C41" s="154"/>
      <c r="D41" s="154"/>
      <c r="E41" s="154"/>
      <c r="F41" s="154"/>
      <c r="G41" s="154"/>
      <c r="H41" s="154"/>
      <c r="I41" s="152"/>
      <c r="J41" s="153"/>
    </row>
    <row r="42" spans="1:10" ht="15.75" thickTop="1" x14ac:dyDescent="0.25">
      <c r="A42" s="114"/>
      <c r="B42" s="267" t="s">
        <v>126</v>
      </c>
      <c r="C42" s="267"/>
      <c r="D42" s="267"/>
      <c r="E42" s="267"/>
      <c r="F42" s="268"/>
      <c r="G42" s="269" t="s">
        <v>149</v>
      </c>
      <c r="H42" s="270"/>
      <c r="I42" s="273">
        <f>(ROUND((1+I15/100)*(1+I19/100)*(1+I23/100)/(1-I30/100),3))-1</f>
        <v>0.23</v>
      </c>
      <c r="J42" s="156"/>
    </row>
    <row r="43" spans="1:10" ht="28.5" customHeight="1" thickBot="1" x14ac:dyDescent="0.3">
      <c r="A43" s="114"/>
      <c r="B43" s="267"/>
      <c r="C43" s="267"/>
      <c r="D43" s="267"/>
      <c r="E43" s="267"/>
      <c r="F43" s="268"/>
      <c r="G43" s="271"/>
      <c r="H43" s="272"/>
      <c r="I43" s="274"/>
      <c r="J43" s="156"/>
    </row>
    <row r="44" spans="1:10" ht="63.75" customHeight="1" thickTop="1" thickBot="1" x14ac:dyDescent="0.3">
      <c r="A44" s="157"/>
      <c r="B44" s="250" t="s">
        <v>134</v>
      </c>
      <c r="C44" s="250"/>
      <c r="D44" s="250"/>
      <c r="E44" s="250"/>
      <c r="F44" s="250"/>
      <c r="G44" s="158"/>
      <c r="H44" s="158"/>
      <c r="I44" s="158"/>
      <c r="J44" s="159"/>
    </row>
  </sheetData>
  <mergeCells count="35">
    <mergeCell ref="B11:H11"/>
    <mergeCell ref="B3:I3"/>
    <mergeCell ref="B5:I5"/>
    <mergeCell ref="B7:I7"/>
    <mergeCell ref="B9:I9"/>
    <mergeCell ref="B10:H10"/>
    <mergeCell ref="B24:I24"/>
    <mergeCell ref="B12:H12"/>
    <mergeCell ref="B13:H13"/>
    <mergeCell ref="B15:H15"/>
    <mergeCell ref="B16:I16"/>
    <mergeCell ref="B17:H17"/>
    <mergeCell ref="B18:H18"/>
    <mergeCell ref="B19:H19"/>
    <mergeCell ref="B20:I20"/>
    <mergeCell ref="B21:H21"/>
    <mergeCell ref="B22:H22"/>
    <mergeCell ref="B23:H23"/>
    <mergeCell ref="B25:H25"/>
    <mergeCell ref="B26:H26"/>
    <mergeCell ref="B27:H27"/>
    <mergeCell ref="B28:H28"/>
    <mergeCell ref="B29:H29"/>
    <mergeCell ref="B44:F44"/>
    <mergeCell ref="B30:H30"/>
    <mergeCell ref="B32:E34"/>
    <mergeCell ref="F32:G34"/>
    <mergeCell ref="I32:I34"/>
    <mergeCell ref="B36:I36"/>
    <mergeCell ref="B37:I37"/>
    <mergeCell ref="B38:I38"/>
    <mergeCell ref="B39:I39"/>
    <mergeCell ref="B42:F43"/>
    <mergeCell ref="G42:H43"/>
    <mergeCell ref="I42:I43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4" fitToHeight="22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11</vt:i4>
      </vt:variant>
    </vt:vector>
  </HeadingPairs>
  <TitlesOfParts>
    <vt:vector size="19" baseType="lpstr">
      <vt:lpstr>Memória</vt:lpstr>
      <vt:lpstr>Composição-O</vt:lpstr>
      <vt:lpstr>Composição - D</vt:lpstr>
      <vt:lpstr>Cotação Mercado</vt:lpstr>
      <vt:lpstr>PO-O</vt:lpstr>
      <vt:lpstr>PO-D</vt:lpstr>
      <vt:lpstr>BDI - O</vt:lpstr>
      <vt:lpstr>BDI - D</vt:lpstr>
      <vt:lpstr>'BDI - D'!Area_de_impressao</vt:lpstr>
      <vt:lpstr>'BDI - O'!Area_de_impressao</vt:lpstr>
      <vt:lpstr>'Composição-O'!Area_de_impressao</vt:lpstr>
      <vt:lpstr>'Cotação Mercado'!Area_de_impressao</vt:lpstr>
      <vt:lpstr>Memória!Area_de_impressao</vt:lpstr>
      <vt:lpstr>'PO-D'!Area_de_impressao</vt:lpstr>
      <vt:lpstr>'PO-O'!Area_de_impressao</vt:lpstr>
      <vt:lpstr>'Composição - D'!Titulos_de_impressao</vt:lpstr>
      <vt:lpstr>'Composição-O'!Titulos_de_impressao</vt:lpstr>
      <vt:lpstr>'PO-D'!Titulos_de_impressao</vt:lpstr>
      <vt:lpstr>'PO-O'!Titulos_de_impressao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paschoal</dc:creator>
  <cp:lastModifiedBy>User</cp:lastModifiedBy>
  <cp:lastPrinted>2022-10-26T14:45:32Z</cp:lastPrinted>
  <dcterms:created xsi:type="dcterms:W3CDTF">2022-05-16T13:54:57Z</dcterms:created>
  <dcterms:modified xsi:type="dcterms:W3CDTF">2022-10-31T11:47:58Z</dcterms:modified>
</cp:coreProperties>
</file>